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90" windowWidth="15480" windowHeight="10305" activeTab="0"/>
  </bookViews>
  <sheets>
    <sheet name="入港コンテナ船　航路別年次推移表（５年比較）" sheetId="1" r:id="rId1"/>
  </sheets>
  <definedNames>
    <definedName name="_xlnm.Print_Area" localSheetId="0">'入港コンテナ船　航路別年次推移表（５年比較）'!$A$2:$P$57</definedName>
  </definedNames>
  <calcPr fullCalcOnLoad="1"/>
</workbook>
</file>

<file path=xl/sharedStrings.xml><?xml version="1.0" encoding="utf-8"?>
<sst xmlns="http://schemas.openxmlformats.org/spreadsheetml/2006/main" count="286" uniqueCount="33">
  <si>
    <t>入港コンテナ船　航路別年次推移表（５年比較）</t>
  </si>
  <si>
    <t>(単位：隻・総トン)</t>
  </si>
  <si>
    <t>平成２８年</t>
  </si>
  <si>
    <t>前年比（％）</t>
  </si>
  <si>
    <t>平成２７年</t>
  </si>
  <si>
    <t>平成２６年</t>
  </si>
  <si>
    <t>平成２５年</t>
  </si>
  <si>
    <t>平成２４年</t>
  </si>
  <si>
    <t>隻　数</t>
  </si>
  <si>
    <t>総トン数</t>
  </si>
  <si>
    <t>合　　　　　計</t>
  </si>
  <si>
    <t>計</t>
  </si>
  <si>
    <t>外　　航　　計</t>
  </si>
  <si>
    <t>フルコンテナ船</t>
  </si>
  <si>
    <t>セミコンテナ船</t>
  </si>
  <si>
    <t>外　航　定　期</t>
  </si>
  <si>
    <t>世界一周</t>
  </si>
  <si>
    <t xml:space="preserve">- </t>
  </si>
  <si>
    <t>北米西岸(メキシコ含む)</t>
  </si>
  <si>
    <t>北米東岸(カリビア海含む)</t>
  </si>
  <si>
    <t>北欧・地中海</t>
  </si>
  <si>
    <t>南米西岸</t>
  </si>
  <si>
    <t>南米東岸</t>
  </si>
  <si>
    <t>アフリカ</t>
  </si>
  <si>
    <t>豪州・ニュージーランド・南太平洋</t>
  </si>
  <si>
    <t>印パ・ペルシャ・ベンガル</t>
  </si>
  <si>
    <t>東南アジア</t>
  </si>
  <si>
    <t>台湾</t>
  </si>
  <si>
    <t>韓国</t>
  </si>
  <si>
    <t>中国(ホンコン含む)</t>
  </si>
  <si>
    <t>ナホトカ</t>
  </si>
  <si>
    <t>外 航 不 定 期</t>
  </si>
  <si>
    <t>内　　航　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</si>
</sst>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7" fillId="0" borderId="17" xfId="48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176" fontId="7" fillId="0" borderId="17" xfId="48" applyNumberFormat="1" applyFont="1" applyFill="1" applyBorder="1" applyAlignment="1">
      <alignment horizontal="right" vertical="center"/>
    </xf>
    <xf numFmtId="176" fontId="7" fillId="0" borderId="21" xfId="48" applyNumberFormat="1" applyFont="1" applyFill="1" applyBorder="1" applyAlignment="1">
      <alignment horizontal="right" vertical="center"/>
    </xf>
    <xf numFmtId="38" fontId="7" fillId="0" borderId="22" xfId="48" applyFont="1" applyFill="1" applyBorder="1" applyAlignment="1">
      <alignment horizontal="right" vertical="center"/>
    </xf>
    <xf numFmtId="38" fontId="7" fillId="0" borderId="21" xfId="48" applyFont="1" applyFill="1" applyBorder="1" applyAlignment="1">
      <alignment horizontal="right" vertical="center"/>
    </xf>
    <xf numFmtId="38" fontId="7" fillId="0" borderId="23" xfId="48" applyFont="1" applyFill="1" applyBorder="1" applyAlignment="1">
      <alignment horizontal="right" vertical="center"/>
    </xf>
    <xf numFmtId="38" fontId="4" fillId="0" borderId="24" xfId="48" applyFont="1" applyFill="1" applyBorder="1" applyAlignment="1">
      <alignment horizontal="center" vertical="center"/>
    </xf>
    <xf numFmtId="38" fontId="9" fillId="0" borderId="25" xfId="48" applyFont="1" applyFill="1" applyBorder="1" applyAlignment="1" quotePrefix="1">
      <alignment horizontal="right" vertical="center"/>
    </xf>
    <xf numFmtId="38" fontId="9" fillId="0" borderId="26" xfId="48" applyFont="1" applyFill="1" applyBorder="1" applyAlignment="1" quotePrefix="1">
      <alignment horizontal="right" vertical="center"/>
    </xf>
    <xf numFmtId="176" fontId="9" fillId="0" borderId="25" xfId="48" applyNumberFormat="1" applyFont="1" applyFill="1" applyBorder="1" applyAlignment="1">
      <alignment horizontal="right" vertical="center"/>
    </xf>
    <xf numFmtId="176" fontId="9" fillId="0" borderId="27" xfId="48" applyNumberFormat="1" applyFont="1" applyFill="1" applyBorder="1" applyAlignment="1">
      <alignment horizontal="right" vertical="center"/>
    </xf>
    <xf numFmtId="38" fontId="9" fillId="0" borderId="28" xfId="48" applyFont="1" applyFill="1" applyBorder="1" applyAlignment="1" quotePrefix="1">
      <alignment horizontal="right" vertical="center"/>
    </xf>
    <xf numFmtId="38" fontId="4" fillId="0" borderId="15" xfId="48" applyFont="1" applyFill="1" applyBorder="1" applyAlignment="1">
      <alignment horizontal="center" vertical="center"/>
    </xf>
    <xf numFmtId="38" fontId="9" fillId="0" borderId="16" xfId="48" applyFont="1" applyFill="1" applyBorder="1" applyAlignment="1" quotePrefix="1">
      <alignment horizontal="right" vertical="center"/>
    </xf>
    <xf numFmtId="38" fontId="9" fillId="0" borderId="29" xfId="48" applyFont="1" applyFill="1" applyBorder="1" applyAlignment="1" quotePrefix="1">
      <alignment horizontal="right" vertical="center"/>
    </xf>
    <xf numFmtId="176" fontId="9" fillId="0" borderId="16" xfId="48" applyNumberFormat="1" applyFont="1" applyFill="1" applyBorder="1" applyAlignment="1">
      <alignment horizontal="right" vertical="center"/>
    </xf>
    <xf numFmtId="176" fontId="9" fillId="0" borderId="15" xfId="48" applyNumberFormat="1" applyFont="1" applyFill="1" applyBorder="1" applyAlignment="1">
      <alignment horizontal="right" vertical="center"/>
    </xf>
    <xf numFmtId="38" fontId="9" fillId="0" borderId="30" xfId="48" applyFont="1" applyFill="1" applyBorder="1" applyAlignment="1" quotePrefix="1">
      <alignment horizontal="right" vertical="center"/>
    </xf>
    <xf numFmtId="38" fontId="2" fillId="0" borderId="31" xfId="48" applyFont="1" applyFill="1" applyBorder="1" applyAlignment="1">
      <alignment horizontal="left" vertical="center" wrapText="1"/>
    </xf>
    <xf numFmtId="38" fontId="2" fillId="0" borderId="32" xfId="48" applyFont="1" applyFill="1" applyBorder="1" applyAlignment="1">
      <alignment horizontal="left" vertical="center" wrapText="1"/>
    </xf>
    <xf numFmtId="38" fontId="2" fillId="0" borderId="24" xfId="48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left" vertical="center" wrapText="1"/>
    </xf>
    <xf numFmtId="38" fontId="2" fillId="0" borderId="33" xfId="48" applyFont="1" applyFill="1" applyBorder="1" applyAlignment="1">
      <alignment horizontal="left" vertical="center" wrapText="1"/>
    </xf>
    <xf numFmtId="38" fontId="6" fillId="0" borderId="34" xfId="48" applyFont="1" applyFill="1" applyBorder="1" applyAlignment="1">
      <alignment horizontal="center" vertical="center" wrapText="1"/>
    </xf>
    <xf numFmtId="176" fontId="7" fillId="0" borderId="35" xfId="48" applyNumberFormat="1" applyFont="1" applyFill="1" applyBorder="1" applyAlignment="1">
      <alignment horizontal="right" vertical="center"/>
    </xf>
    <xf numFmtId="176" fontId="7" fillId="0" borderId="36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7" fillId="0" borderId="37" xfId="48" applyFont="1" applyFill="1" applyBorder="1" applyAlignment="1">
      <alignment horizontal="right" vertical="center"/>
    </xf>
    <xf numFmtId="38" fontId="7" fillId="0" borderId="38" xfId="48" applyFont="1" applyFill="1" applyBorder="1" applyAlignment="1">
      <alignment horizontal="right" vertical="center"/>
    </xf>
    <xf numFmtId="38" fontId="9" fillId="0" borderId="27" xfId="48" applyFont="1" applyFill="1" applyBorder="1" applyAlignment="1" quotePrefix="1">
      <alignment horizontal="right" vertical="center"/>
    </xf>
    <xf numFmtId="38" fontId="9" fillId="0" borderId="15" xfId="48" applyFont="1" applyFill="1" applyBorder="1" applyAlignment="1" quotePrefix="1">
      <alignment horizontal="right" vertical="center"/>
    </xf>
    <xf numFmtId="38" fontId="7" fillId="0" borderId="35" xfId="48" applyFont="1" applyFill="1" applyBorder="1" applyAlignment="1" quotePrefix="1">
      <alignment horizontal="right" vertical="center"/>
    </xf>
    <xf numFmtId="38" fontId="7" fillId="0" borderId="39" xfId="48" applyFont="1" applyFill="1" applyBorder="1" applyAlignment="1" quotePrefix="1">
      <alignment horizontal="right" vertical="center"/>
    </xf>
    <xf numFmtId="38" fontId="9" fillId="0" borderId="2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right" vertical="center"/>
    </xf>
    <xf numFmtId="38" fontId="9" fillId="0" borderId="40" xfId="48" applyFont="1" applyFill="1" applyBorder="1" applyAlignment="1">
      <alignment horizontal="right" vertical="center"/>
    </xf>
    <xf numFmtId="38" fontId="9" fillId="0" borderId="41" xfId="48" applyFont="1" applyFill="1" applyBorder="1" applyAlignment="1">
      <alignment horizontal="right" vertical="center"/>
    </xf>
    <xf numFmtId="38" fontId="9" fillId="0" borderId="42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right" vertical="center"/>
    </xf>
    <xf numFmtId="38" fontId="9" fillId="0" borderId="14" xfId="48" applyFont="1" applyFill="1" applyBorder="1" applyAlignment="1">
      <alignment horizontal="right" vertical="center"/>
    </xf>
    <xf numFmtId="38" fontId="9" fillId="0" borderId="43" xfId="48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7" fillId="0" borderId="35" xfId="48" applyFont="1" applyFill="1" applyBorder="1" applyAlignment="1">
      <alignment horizontal="right" vertical="center"/>
    </xf>
    <xf numFmtId="38" fontId="7" fillId="0" borderId="39" xfId="48" applyFont="1" applyFill="1" applyBorder="1" applyAlignment="1">
      <alignment horizontal="right" vertical="center"/>
    </xf>
    <xf numFmtId="38" fontId="7" fillId="0" borderId="44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38" fontId="8" fillId="0" borderId="45" xfId="48" applyFont="1" applyFill="1" applyBorder="1" applyAlignment="1">
      <alignment horizontal="center" vertical="center"/>
    </xf>
    <xf numFmtId="38" fontId="8" fillId="0" borderId="46" xfId="48" applyFont="1" applyFill="1" applyBorder="1" applyAlignment="1">
      <alignment horizontal="center" vertical="center"/>
    </xf>
    <xf numFmtId="38" fontId="8" fillId="0" borderId="36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left" vertical="center" wrapText="1"/>
    </xf>
    <xf numFmtId="38" fontId="2" fillId="0" borderId="24" xfId="48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left" vertical="center" wrapText="1"/>
    </xf>
    <xf numFmtId="38" fontId="8" fillId="0" borderId="0" xfId="48" applyFont="1" applyFill="1" applyBorder="1" applyAlignment="1">
      <alignment horizontal="center" vertical="center" wrapText="1"/>
    </xf>
    <xf numFmtId="38" fontId="8" fillId="0" borderId="24" xfId="48" applyFont="1" applyFill="1" applyBorder="1" applyAlignment="1">
      <alignment horizontal="center" vertical="center" wrapText="1"/>
    </xf>
    <xf numFmtId="38" fontId="8" fillId="0" borderId="14" xfId="48" applyFont="1" applyFill="1" applyBorder="1" applyAlignment="1">
      <alignment horizontal="center" vertical="center" wrapText="1"/>
    </xf>
    <xf numFmtId="38" fontId="8" fillId="0" borderId="15" xfId="48" applyFont="1" applyFill="1" applyBorder="1" applyAlignment="1">
      <alignment horizontal="center" vertical="center" wrapText="1"/>
    </xf>
    <xf numFmtId="38" fontId="5" fillId="0" borderId="47" xfId="48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8" fillId="0" borderId="48" xfId="48" applyFont="1" applyFill="1" applyBorder="1" applyAlignment="1">
      <alignment horizontal="center" vertical="center" wrapText="1"/>
    </xf>
    <xf numFmtId="38" fontId="8" fillId="0" borderId="40" xfId="48" applyFont="1" applyFill="1" applyBorder="1" applyAlignment="1">
      <alignment horizontal="center" vertical="center" wrapText="1"/>
    </xf>
    <xf numFmtId="38" fontId="8" fillId="0" borderId="27" xfId="48" applyFont="1" applyFill="1" applyBorder="1" applyAlignment="1">
      <alignment horizontal="center" vertical="center" wrapText="1"/>
    </xf>
    <xf numFmtId="38" fontId="8" fillId="0" borderId="49" xfId="48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8" fontId="2" fillId="0" borderId="50" xfId="48" applyFont="1" applyFill="1" applyBorder="1" applyAlignment="1">
      <alignment horizontal="center" vertical="center"/>
    </xf>
    <xf numFmtId="38" fontId="2" fillId="0" borderId="51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38" fontId="2" fillId="0" borderId="53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2" width="2.875" style="1" customWidth="1"/>
    <col min="3" max="3" width="35.625" style="1" customWidth="1"/>
    <col min="4" max="4" width="10.75390625" style="2" bestFit="1" customWidth="1"/>
    <col min="5" max="16" width="12.75390625" style="1" customWidth="1"/>
    <col min="17" max="16384" width="9.00390625" style="1" customWidth="1"/>
  </cols>
  <sheetData>
    <row r="1" spans="1:16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4.25" thickBot="1">
      <c r="P2" s="63" t="s">
        <v>1</v>
      </c>
    </row>
    <row r="3" spans="1:16" s="6" customFormat="1" ht="13.5">
      <c r="A3" s="3"/>
      <c r="B3" s="4"/>
      <c r="C3" s="4"/>
      <c r="D3" s="5"/>
      <c r="E3" s="82" t="s">
        <v>2</v>
      </c>
      <c r="F3" s="83"/>
      <c r="G3" s="82" t="s">
        <v>3</v>
      </c>
      <c r="H3" s="83"/>
      <c r="I3" s="82" t="s">
        <v>4</v>
      </c>
      <c r="J3" s="83"/>
      <c r="K3" s="82" t="s">
        <v>5</v>
      </c>
      <c r="L3" s="83"/>
      <c r="M3" s="82" t="s">
        <v>6</v>
      </c>
      <c r="N3" s="83"/>
      <c r="O3" s="84" t="s">
        <v>7</v>
      </c>
      <c r="P3" s="85"/>
    </row>
    <row r="4" spans="1:16" ht="13.5">
      <c r="A4" s="7"/>
      <c r="B4" s="8"/>
      <c r="C4" s="8"/>
      <c r="D4" s="9"/>
      <c r="E4" s="10" t="s">
        <v>8</v>
      </c>
      <c r="F4" s="9" t="s">
        <v>9</v>
      </c>
      <c r="G4" s="11" t="s">
        <v>8</v>
      </c>
      <c r="H4" s="9" t="s">
        <v>9</v>
      </c>
      <c r="I4" s="11" t="s">
        <v>8</v>
      </c>
      <c r="J4" s="9" t="s">
        <v>9</v>
      </c>
      <c r="K4" s="11" t="s">
        <v>8</v>
      </c>
      <c r="L4" s="9" t="s">
        <v>9</v>
      </c>
      <c r="M4" s="11" t="s">
        <v>8</v>
      </c>
      <c r="N4" s="9" t="s">
        <v>9</v>
      </c>
      <c r="O4" s="11" t="s">
        <v>8</v>
      </c>
      <c r="P4" s="12" t="s">
        <v>9</v>
      </c>
    </row>
    <row r="5" spans="1:16" s="6" customFormat="1" ht="40.5" customHeight="1">
      <c r="A5" s="74" t="s">
        <v>10</v>
      </c>
      <c r="B5" s="75"/>
      <c r="C5" s="76"/>
      <c r="D5" s="13" t="s">
        <v>11</v>
      </c>
      <c r="E5" s="14">
        <f>IF(SUM(E6,E57)&gt;0,SUM(E6,E57),"- ")</f>
        <v>4563</v>
      </c>
      <c r="F5" s="15">
        <f>IF(SUM(F6,F57)&gt;0,SUM(F6,F57),"- ")</f>
        <v>94961585</v>
      </c>
      <c r="G5" s="16">
        <f aca="true" t="shared" si="0" ref="G5:G36">IF(AND(SUM(E5)=0,SUM(I5)=0),"- ",IF(AND(SUM(E5)&gt;0,SUM(I5)=0),"全増",IF(AND(SUM(E5)=0,SUM(I5)&gt;0),"全減",ROUND(SUM(E5/I5*100),1))))</f>
        <v>102.1</v>
      </c>
      <c r="H5" s="17">
        <f aca="true" t="shared" si="1" ref="H5:H36">IF(AND(SUM(F5)=0,SUM(J5)=0),"- ",IF(AND(SUM(F5)&gt;0,SUM(J5)=0),"全増",IF(AND(SUM(F5)=0,SUM(J5)&gt;0),"全減",ROUND(SUM(F5/J5*100),1))))</f>
        <v>101.1</v>
      </c>
      <c r="I5" s="14">
        <f aca="true" t="shared" si="2" ref="I5:P5">IF(SUM(I6,I57)&gt;0,SUM(I6,I57),"- ")</f>
        <v>4470</v>
      </c>
      <c r="J5" s="15">
        <f t="shared" si="2"/>
        <v>93952595</v>
      </c>
      <c r="K5" s="14">
        <f t="shared" si="2"/>
        <v>4360</v>
      </c>
      <c r="L5" s="15">
        <f t="shared" si="2"/>
        <v>88855379</v>
      </c>
      <c r="M5" s="14">
        <f t="shared" si="2"/>
        <v>4593</v>
      </c>
      <c r="N5" s="15">
        <f t="shared" si="2"/>
        <v>91369161</v>
      </c>
      <c r="O5" s="14">
        <f t="shared" si="2"/>
        <v>4778</v>
      </c>
      <c r="P5" s="18">
        <f t="shared" si="2"/>
        <v>94351630</v>
      </c>
    </row>
    <row r="6" spans="1:16" s="6" customFormat="1" ht="13.5" customHeight="1">
      <c r="A6" s="77" t="s">
        <v>12</v>
      </c>
      <c r="B6" s="78"/>
      <c r="C6" s="79"/>
      <c r="D6" s="13" t="s">
        <v>11</v>
      </c>
      <c r="E6" s="14">
        <f>IF(SUM(E7:E8)&gt;0,SUM(E7:E8),"- ")</f>
        <v>4078</v>
      </c>
      <c r="F6" s="19">
        <f>IF(SUM(F7:F8)&gt;0,SUM(F7:F8),"- ")</f>
        <v>94578022</v>
      </c>
      <c r="G6" s="16">
        <f t="shared" si="0"/>
        <v>101.7</v>
      </c>
      <c r="H6" s="17">
        <f t="shared" si="1"/>
        <v>101</v>
      </c>
      <c r="I6" s="14">
        <f aca="true" t="shared" si="3" ref="I6:P6">IF(SUM(I7:I8)&gt;0,SUM(I7:I8),"- ")</f>
        <v>4009</v>
      </c>
      <c r="J6" s="19">
        <f t="shared" si="3"/>
        <v>93608690</v>
      </c>
      <c r="K6" s="14">
        <f t="shared" si="3"/>
        <v>3926</v>
      </c>
      <c r="L6" s="19">
        <f t="shared" si="3"/>
        <v>88537831</v>
      </c>
      <c r="M6" s="14">
        <f t="shared" si="3"/>
        <v>4155</v>
      </c>
      <c r="N6" s="19">
        <f t="shared" si="3"/>
        <v>91042904</v>
      </c>
      <c r="O6" s="14">
        <f t="shared" si="3"/>
        <v>4294</v>
      </c>
      <c r="P6" s="20">
        <f t="shared" si="3"/>
        <v>94020867</v>
      </c>
    </row>
    <row r="7" spans="1:16" s="6" customFormat="1" ht="13.5" customHeight="1">
      <c r="A7" s="80"/>
      <c r="B7" s="70"/>
      <c r="C7" s="71"/>
      <c r="D7" s="21" t="s">
        <v>13</v>
      </c>
      <c r="E7" s="22">
        <f>IF(SUM(E10,E55)&gt;0,SUM(E10,E55),"- ")</f>
        <v>3982</v>
      </c>
      <c r="F7" s="23">
        <f>IF(SUM(F10,F55)&gt;0,SUM(F10,F55),"- ")</f>
        <v>92830949</v>
      </c>
      <c r="G7" s="24">
        <f t="shared" si="0"/>
        <v>101.9</v>
      </c>
      <c r="H7" s="25">
        <f t="shared" si="1"/>
        <v>101.3</v>
      </c>
      <c r="I7" s="22">
        <f aca="true" t="shared" si="4" ref="I7:P8">IF(SUM(I10,I55)&gt;0,SUM(I10,I55),"- ")</f>
        <v>3908</v>
      </c>
      <c r="J7" s="23">
        <f t="shared" si="4"/>
        <v>91624038</v>
      </c>
      <c r="K7" s="22">
        <f t="shared" si="4"/>
        <v>3873</v>
      </c>
      <c r="L7" s="23">
        <f t="shared" si="4"/>
        <v>87106859</v>
      </c>
      <c r="M7" s="22">
        <f t="shared" si="4"/>
        <v>4100</v>
      </c>
      <c r="N7" s="23">
        <f t="shared" si="4"/>
        <v>89658956</v>
      </c>
      <c r="O7" s="22">
        <f t="shared" si="4"/>
        <v>4238</v>
      </c>
      <c r="P7" s="26">
        <f t="shared" si="4"/>
        <v>92524389</v>
      </c>
    </row>
    <row r="8" spans="1:16" s="6" customFormat="1" ht="13.5" customHeight="1">
      <c r="A8" s="80"/>
      <c r="B8" s="72"/>
      <c r="C8" s="73"/>
      <c r="D8" s="27" t="s">
        <v>14</v>
      </c>
      <c r="E8" s="28">
        <f>IF(SUM(E11,E56)&gt;0,SUM(E11,E56),"- ")</f>
        <v>96</v>
      </c>
      <c r="F8" s="29">
        <f>IF(SUM(F11,F56)&gt;0,SUM(F11,F56),"- ")</f>
        <v>1747073</v>
      </c>
      <c r="G8" s="30">
        <f t="shared" si="0"/>
        <v>95</v>
      </c>
      <c r="H8" s="31">
        <f t="shared" si="1"/>
        <v>88</v>
      </c>
      <c r="I8" s="28">
        <f t="shared" si="4"/>
        <v>101</v>
      </c>
      <c r="J8" s="29">
        <f t="shared" si="4"/>
        <v>1984652</v>
      </c>
      <c r="K8" s="28">
        <f t="shared" si="4"/>
        <v>53</v>
      </c>
      <c r="L8" s="29">
        <f t="shared" si="4"/>
        <v>1430972</v>
      </c>
      <c r="M8" s="28">
        <f t="shared" si="4"/>
        <v>55</v>
      </c>
      <c r="N8" s="29">
        <f t="shared" si="4"/>
        <v>1383948</v>
      </c>
      <c r="O8" s="28">
        <f t="shared" si="4"/>
        <v>56</v>
      </c>
      <c r="P8" s="32">
        <f t="shared" si="4"/>
        <v>1496478</v>
      </c>
    </row>
    <row r="9" spans="1:16" s="6" customFormat="1" ht="13.5">
      <c r="A9" s="33"/>
      <c r="B9" s="78" t="s">
        <v>15</v>
      </c>
      <c r="C9" s="79"/>
      <c r="D9" s="13" t="s">
        <v>11</v>
      </c>
      <c r="E9" s="14">
        <f>IF(SUM(E10:E11)&gt;0,SUM(E10:E11),"- ")</f>
        <v>4078</v>
      </c>
      <c r="F9" s="19">
        <f>IF(SUM(F10:F11)&gt;0,SUM(F10:F11),"- ")</f>
        <v>94578022</v>
      </c>
      <c r="G9" s="16">
        <f t="shared" si="0"/>
        <v>101.7</v>
      </c>
      <c r="H9" s="17">
        <f t="shared" si="1"/>
        <v>101</v>
      </c>
      <c r="I9" s="14">
        <f aca="true" t="shared" si="5" ref="I9:P9">IF(SUM(I10:I11)&gt;0,SUM(I10:I11),"- ")</f>
        <v>4009</v>
      </c>
      <c r="J9" s="19">
        <f t="shared" si="5"/>
        <v>93608690</v>
      </c>
      <c r="K9" s="14">
        <f t="shared" si="5"/>
        <v>3926</v>
      </c>
      <c r="L9" s="19">
        <f t="shared" si="5"/>
        <v>88537831</v>
      </c>
      <c r="M9" s="14">
        <f t="shared" si="5"/>
        <v>4155</v>
      </c>
      <c r="N9" s="19">
        <f t="shared" si="5"/>
        <v>91042904</v>
      </c>
      <c r="O9" s="14">
        <f t="shared" si="5"/>
        <v>4294</v>
      </c>
      <c r="P9" s="20">
        <f t="shared" si="5"/>
        <v>94020867</v>
      </c>
    </row>
    <row r="10" spans="1:16" s="6" customFormat="1" ht="13.5">
      <c r="A10" s="33"/>
      <c r="B10" s="70"/>
      <c r="C10" s="71"/>
      <c r="D10" s="21" t="s">
        <v>13</v>
      </c>
      <c r="E10" s="22">
        <f>IF(SUM(E13,E16,E19,E22,E25,E28,E31,E34,E37,E40,E43,E46,E49,E52)&gt;0,SUM(E13,E16,E19,E22,E25,E28,E31,E34,E37,E40,E43,E46,E49,E52),"- ")</f>
        <v>3982</v>
      </c>
      <c r="F10" s="23">
        <f>IF(SUM(F13,F16,F19,F22,F25,F28,F31,F34,F37,F40,F43,F46,F49,F52)&gt;0,SUM(F13,F16,F19,F22,F25,F28,F31,F34,F37,F40,F43,F46,F49,F52),"- ")</f>
        <v>92830949</v>
      </c>
      <c r="G10" s="24">
        <f t="shared" si="0"/>
        <v>101.9</v>
      </c>
      <c r="H10" s="25">
        <f t="shared" si="1"/>
        <v>101.3</v>
      </c>
      <c r="I10" s="22">
        <f aca="true" t="shared" si="6" ref="I10:P11">IF(SUM(I13,I16,I19,I22,I25,I28,I31,I34,I37,I40,I43,I46,I49,I52)&gt;0,SUM(I13,I16,I19,I22,I25,I28,I31,I34,I37,I40,I43,I46,I49,I52),"- ")</f>
        <v>3908</v>
      </c>
      <c r="J10" s="23">
        <f t="shared" si="6"/>
        <v>91624038</v>
      </c>
      <c r="K10" s="22">
        <f t="shared" si="6"/>
        <v>3873</v>
      </c>
      <c r="L10" s="23">
        <f t="shared" si="6"/>
        <v>87106859</v>
      </c>
      <c r="M10" s="22">
        <f t="shared" si="6"/>
        <v>4100</v>
      </c>
      <c r="N10" s="23">
        <f t="shared" si="6"/>
        <v>89658956</v>
      </c>
      <c r="O10" s="22">
        <f t="shared" si="6"/>
        <v>4238</v>
      </c>
      <c r="P10" s="26">
        <f t="shared" si="6"/>
        <v>92524389</v>
      </c>
    </row>
    <row r="11" spans="1:16" s="6" customFormat="1" ht="13.5">
      <c r="A11" s="33"/>
      <c r="B11" s="70"/>
      <c r="C11" s="73"/>
      <c r="D11" s="27" t="s">
        <v>14</v>
      </c>
      <c r="E11" s="28">
        <f>IF(SUM(E14,E17,E20,E23,E26,E29,E32,E35,E38,E41,E44,E47,E50,E53)&gt;0,SUM(E14,E17,E20,E23,E26,E29,E32,E35,E38,E41,E44,E47,E50,E53),"- ")</f>
        <v>96</v>
      </c>
      <c r="F11" s="29">
        <f>IF(SUM(F14,F17,F20,F23,F26,F29,F32,F35,F38,F41,F44,F47,F50,F53)&gt;0,SUM(F14,F17,F20,F23,F26,F29,F32,F35,F38,F41,F44,F47,F50,F53),"- ")</f>
        <v>1747073</v>
      </c>
      <c r="G11" s="30">
        <f t="shared" si="0"/>
        <v>95</v>
      </c>
      <c r="H11" s="31">
        <f t="shared" si="1"/>
        <v>88</v>
      </c>
      <c r="I11" s="28">
        <f t="shared" si="6"/>
        <v>101</v>
      </c>
      <c r="J11" s="29">
        <f t="shared" si="6"/>
        <v>1984652</v>
      </c>
      <c r="K11" s="28">
        <f t="shared" si="6"/>
        <v>53</v>
      </c>
      <c r="L11" s="29">
        <f t="shared" si="6"/>
        <v>1430972</v>
      </c>
      <c r="M11" s="28">
        <f t="shared" si="6"/>
        <v>55</v>
      </c>
      <c r="N11" s="29">
        <f t="shared" si="6"/>
        <v>1383948</v>
      </c>
      <c r="O11" s="28">
        <f t="shared" si="6"/>
        <v>56</v>
      </c>
      <c r="P11" s="32">
        <f t="shared" si="6"/>
        <v>1496478</v>
      </c>
    </row>
    <row r="12" spans="1:16" s="6" customFormat="1" ht="13.5">
      <c r="A12" s="33"/>
      <c r="B12" s="34"/>
      <c r="C12" s="67" t="s">
        <v>16</v>
      </c>
      <c r="D12" s="13" t="s">
        <v>11</v>
      </c>
      <c r="E12" s="14" t="str">
        <f>IF(SUM(E13:E14)&gt;0,SUM(E13:E14),"- ")</f>
        <v>- </v>
      </c>
      <c r="F12" s="19" t="str">
        <f>IF(SUM(F13:F14)&gt;0,SUM(F13:F14),"- ")</f>
        <v>- </v>
      </c>
      <c r="G12" s="16" t="str">
        <f t="shared" si="0"/>
        <v>- </v>
      </c>
      <c r="H12" s="17" t="str">
        <f t="shared" si="1"/>
        <v>- </v>
      </c>
      <c r="I12" s="14" t="str">
        <f aca="true" t="shared" si="7" ref="I12:P12">IF(SUM(I13:I14)&gt;0,SUM(I13:I14),"- ")</f>
        <v>- </v>
      </c>
      <c r="J12" s="19" t="str">
        <f t="shared" si="7"/>
        <v>- </v>
      </c>
      <c r="K12" s="14" t="str">
        <f t="shared" si="7"/>
        <v>- </v>
      </c>
      <c r="L12" s="19" t="str">
        <f t="shared" si="7"/>
        <v>- </v>
      </c>
      <c r="M12" s="14" t="str">
        <f t="shared" si="7"/>
        <v>- </v>
      </c>
      <c r="N12" s="19" t="str">
        <f t="shared" si="7"/>
        <v>- </v>
      </c>
      <c r="O12" s="14" t="str">
        <f t="shared" si="7"/>
        <v>- </v>
      </c>
      <c r="P12" s="20" t="str">
        <f t="shared" si="7"/>
        <v>- </v>
      </c>
    </row>
    <row r="13" spans="1:16" s="6" customFormat="1" ht="13.5">
      <c r="A13" s="33"/>
      <c r="B13" s="35"/>
      <c r="C13" s="68"/>
      <c r="D13" s="21" t="s">
        <v>13</v>
      </c>
      <c r="E13" s="50" t="s">
        <v>17</v>
      </c>
      <c r="F13" s="51" t="s">
        <v>17</v>
      </c>
      <c r="G13" s="24" t="str">
        <f t="shared" si="0"/>
        <v>- </v>
      </c>
      <c r="H13" s="25" t="str">
        <f t="shared" si="1"/>
        <v>- </v>
      </c>
      <c r="I13" s="50" t="s">
        <v>17</v>
      </c>
      <c r="J13" s="51" t="s">
        <v>17</v>
      </c>
      <c r="K13" s="50" t="s">
        <v>17</v>
      </c>
      <c r="L13" s="52" t="s">
        <v>17</v>
      </c>
      <c r="M13" s="50" t="s">
        <v>17</v>
      </c>
      <c r="N13" s="51" t="s">
        <v>17</v>
      </c>
      <c r="O13" s="53" t="s">
        <v>17</v>
      </c>
      <c r="P13" s="54" t="s">
        <v>17</v>
      </c>
    </row>
    <row r="14" spans="1:16" s="6" customFormat="1" ht="13.5">
      <c r="A14" s="33"/>
      <c r="B14" s="35"/>
      <c r="C14" s="69"/>
      <c r="D14" s="27" t="s">
        <v>14</v>
      </c>
      <c r="E14" s="55" t="s">
        <v>17</v>
      </c>
      <c r="F14" s="56" t="s">
        <v>17</v>
      </c>
      <c r="G14" s="30" t="str">
        <f t="shared" si="0"/>
        <v>- </v>
      </c>
      <c r="H14" s="31" t="str">
        <f t="shared" si="1"/>
        <v>- </v>
      </c>
      <c r="I14" s="55" t="s">
        <v>17</v>
      </c>
      <c r="J14" s="56" t="s">
        <v>17</v>
      </c>
      <c r="K14" s="55" t="s">
        <v>17</v>
      </c>
      <c r="L14" s="57" t="s">
        <v>17</v>
      </c>
      <c r="M14" s="55" t="s">
        <v>17</v>
      </c>
      <c r="N14" s="56" t="s">
        <v>17</v>
      </c>
      <c r="O14" s="58" t="s">
        <v>17</v>
      </c>
      <c r="P14" s="59" t="s">
        <v>17</v>
      </c>
    </row>
    <row r="15" spans="1:16" s="6" customFormat="1" ht="13.5">
      <c r="A15" s="33"/>
      <c r="B15" s="35"/>
      <c r="C15" s="67" t="s">
        <v>18</v>
      </c>
      <c r="D15" s="13" t="s">
        <v>11</v>
      </c>
      <c r="E15" s="14">
        <f>IF(SUM(E16:E17)&gt;0,SUM(E16:E17),"- ")</f>
        <v>418</v>
      </c>
      <c r="F15" s="19">
        <f>IF(SUM(F16:F17)&gt;0,SUM(F16:F17),"- ")</f>
        <v>23213481</v>
      </c>
      <c r="G15" s="16">
        <f t="shared" si="0"/>
        <v>99.1</v>
      </c>
      <c r="H15" s="17">
        <f t="shared" si="1"/>
        <v>103.2</v>
      </c>
      <c r="I15" s="14">
        <f aca="true" t="shared" si="8" ref="I15:P15">IF(SUM(I16:I17)&gt;0,SUM(I16:I17),"- ")</f>
        <v>422</v>
      </c>
      <c r="J15" s="19">
        <f t="shared" si="8"/>
        <v>22492790</v>
      </c>
      <c r="K15" s="14">
        <f t="shared" si="8"/>
        <v>447</v>
      </c>
      <c r="L15" s="45">
        <f t="shared" si="8"/>
        <v>23778373</v>
      </c>
      <c r="M15" s="14">
        <f t="shared" si="8"/>
        <v>462</v>
      </c>
      <c r="N15" s="19">
        <f t="shared" si="8"/>
        <v>24798732</v>
      </c>
      <c r="O15" s="44">
        <f t="shared" si="8"/>
        <v>467</v>
      </c>
      <c r="P15" s="20">
        <f t="shared" si="8"/>
        <v>26396028</v>
      </c>
    </row>
    <row r="16" spans="1:16" s="6" customFormat="1" ht="13.5">
      <c r="A16" s="33"/>
      <c r="B16" s="35"/>
      <c r="C16" s="68"/>
      <c r="D16" s="21" t="s">
        <v>13</v>
      </c>
      <c r="E16" s="22">
        <v>377</v>
      </c>
      <c r="F16" s="46">
        <v>22014298</v>
      </c>
      <c r="G16" s="24">
        <f t="shared" si="0"/>
        <v>102.4</v>
      </c>
      <c r="H16" s="25">
        <f t="shared" si="1"/>
        <v>104.7</v>
      </c>
      <c r="I16" s="50">
        <v>368</v>
      </c>
      <c r="J16" s="52">
        <v>21033868</v>
      </c>
      <c r="K16" s="50">
        <v>396</v>
      </c>
      <c r="L16" s="51">
        <v>22392472</v>
      </c>
      <c r="M16" s="50">
        <v>412</v>
      </c>
      <c r="N16" s="51">
        <v>23434414</v>
      </c>
      <c r="O16" s="53">
        <v>413</v>
      </c>
      <c r="P16" s="54">
        <v>24945378</v>
      </c>
    </row>
    <row r="17" spans="1:16" s="6" customFormat="1" ht="13.5">
      <c r="A17" s="33"/>
      <c r="B17" s="35"/>
      <c r="C17" s="69"/>
      <c r="D17" s="27" t="s">
        <v>14</v>
      </c>
      <c r="E17" s="28">
        <v>41</v>
      </c>
      <c r="F17" s="47">
        <v>1199183</v>
      </c>
      <c r="G17" s="30">
        <f t="shared" si="0"/>
        <v>75.9</v>
      </c>
      <c r="H17" s="31">
        <f t="shared" si="1"/>
        <v>82.2</v>
      </c>
      <c r="I17" s="55">
        <v>54</v>
      </c>
      <c r="J17" s="57">
        <v>1458922</v>
      </c>
      <c r="K17" s="55">
        <v>51</v>
      </c>
      <c r="L17" s="56">
        <v>1385901</v>
      </c>
      <c r="M17" s="55">
        <v>50</v>
      </c>
      <c r="N17" s="56">
        <v>1364318</v>
      </c>
      <c r="O17" s="58">
        <v>54</v>
      </c>
      <c r="P17" s="59">
        <v>1450650</v>
      </c>
    </row>
    <row r="18" spans="1:16" s="6" customFormat="1" ht="13.5">
      <c r="A18" s="33"/>
      <c r="B18" s="35"/>
      <c r="C18" s="67" t="s">
        <v>19</v>
      </c>
      <c r="D18" s="13" t="s">
        <v>11</v>
      </c>
      <c r="E18" s="14">
        <f>IF(SUM(E19:E20)&gt;0,SUM(E19:E20),"- ")</f>
        <v>52</v>
      </c>
      <c r="F18" s="19">
        <f>IF(SUM(F19:F20)&gt;0,SUM(F19:F20),"- ")</f>
        <v>2863432</v>
      </c>
      <c r="G18" s="16">
        <f t="shared" si="0"/>
        <v>108.3</v>
      </c>
      <c r="H18" s="17">
        <f t="shared" si="1"/>
        <v>109.1</v>
      </c>
      <c r="I18" s="14">
        <f aca="true" t="shared" si="9" ref="I18:P18">IF(SUM(I19:I20)&gt;0,SUM(I19:I20),"- ")</f>
        <v>48</v>
      </c>
      <c r="J18" s="45">
        <f t="shared" si="9"/>
        <v>2623799</v>
      </c>
      <c r="K18" s="14">
        <f t="shared" si="9"/>
        <v>51</v>
      </c>
      <c r="L18" s="19">
        <f t="shared" si="9"/>
        <v>2779548</v>
      </c>
      <c r="M18" s="14">
        <f t="shared" si="9"/>
        <v>52</v>
      </c>
      <c r="N18" s="19">
        <f t="shared" si="9"/>
        <v>2807723</v>
      </c>
      <c r="O18" s="44">
        <f t="shared" si="9"/>
        <v>51</v>
      </c>
      <c r="P18" s="20">
        <f t="shared" si="9"/>
        <v>2742370</v>
      </c>
    </row>
    <row r="19" spans="1:16" s="6" customFormat="1" ht="13.5">
      <c r="A19" s="33"/>
      <c r="B19" s="35"/>
      <c r="C19" s="68"/>
      <c r="D19" s="21" t="s">
        <v>13</v>
      </c>
      <c r="E19" s="22">
        <v>52</v>
      </c>
      <c r="F19" s="46">
        <v>2863432</v>
      </c>
      <c r="G19" s="24">
        <f t="shared" si="0"/>
        <v>108.3</v>
      </c>
      <c r="H19" s="25">
        <f t="shared" si="1"/>
        <v>109.1</v>
      </c>
      <c r="I19" s="50">
        <v>48</v>
      </c>
      <c r="J19" s="52">
        <v>2623799</v>
      </c>
      <c r="K19" s="50">
        <v>51</v>
      </c>
      <c r="L19" s="51">
        <v>2779548</v>
      </c>
      <c r="M19" s="50">
        <v>52</v>
      </c>
      <c r="N19" s="51">
        <v>2807723</v>
      </c>
      <c r="O19" s="53">
        <v>51</v>
      </c>
      <c r="P19" s="54">
        <v>2742370</v>
      </c>
    </row>
    <row r="20" spans="1:16" s="6" customFormat="1" ht="13.5">
      <c r="A20" s="33"/>
      <c r="B20" s="35"/>
      <c r="C20" s="69"/>
      <c r="D20" s="27" t="s">
        <v>14</v>
      </c>
      <c r="E20" s="55" t="s">
        <v>17</v>
      </c>
      <c r="F20" s="56" t="s">
        <v>17</v>
      </c>
      <c r="G20" s="30" t="str">
        <f t="shared" si="0"/>
        <v>- </v>
      </c>
      <c r="H20" s="31" t="str">
        <f t="shared" si="1"/>
        <v>- </v>
      </c>
      <c r="I20" s="55" t="s">
        <v>17</v>
      </c>
      <c r="J20" s="57" t="s">
        <v>17</v>
      </c>
      <c r="K20" s="55" t="s">
        <v>17</v>
      </c>
      <c r="L20" s="56" t="s">
        <v>17</v>
      </c>
      <c r="M20" s="55" t="s">
        <v>17</v>
      </c>
      <c r="N20" s="56" t="s">
        <v>17</v>
      </c>
      <c r="O20" s="58" t="s">
        <v>17</v>
      </c>
      <c r="P20" s="59" t="s">
        <v>17</v>
      </c>
    </row>
    <row r="21" spans="1:16" s="6" customFormat="1" ht="13.5">
      <c r="A21" s="33"/>
      <c r="B21" s="35"/>
      <c r="C21" s="67" t="s">
        <v>20</v>
      </c>
      <c r="D21" s="13" t="s">
        <v>11</v>
      </c>
      <c r="E21" s="14">
        <f>IF(SUM(E22:E23)&gt;0,SUM(E22:E23),"- ")</f>
        <v>84</v>
      </c>
      <c r="F21" s="19">
        <f>IF(SUM(F22:F23)&gt;0,SUM(F22:F23),"- ")</f>
        <v>10185594</v>
      </c>
      <c r="G21" s="16">
        <f t="shared" si="0"/>
        <v>58.7</v>
      </c>
      <c r="H21" s="17">
        <f t="shared" si="1"/>
        <v>68.4</v>
      </c>
      <c r="I21" s="14">
        <f aca="true" t="shared" si="10" ref="I21:P21">IF(SUM(I22:I23)&gt;0,SUM(I22:I23),"- ")</f>
        <v>143</v>
      </c>
      <c r="J21" s="45">
        <f t="shared" si="10"/>
        <v>14880343</v>
      </c>
      <c r="K21" s="14">
        <f t="shared" si="10"/>
        <v>107</v>
      </c>
      <c r="L21" s="19">
        <f t="shared" si="10"/>
        <v>10154346</v>
      </c>
      <c r="M21" s="14">
        <f t="shared" si="10"/>
        <v>110</v>
      </c>
      <c r="N21" s="19">
        <f t="shared" si="10"/>
        <v>10128187</v>
      </c>
      <c r="O21" s="44">
        <f t="shared" si="10"/>
        <v>124</v>
      </c>
      <c r="P21" s="20">
        <f t="shared" si="10"/>
        <v>11363732</v>
      </c>
    </row>
    <row r="22" spans="1:16" s="6" customFormat="1" ht="13.5">
      <c r="A22" s="33"/>
      <c r="B22" s="35"/>
      <c r="C22" s="68"/>
      <c r="D22" s="21" t="s">
        <v>13</v>
      </c>
      <c r="E22" s="22">
        <v>84</v>
      </c>
      <c r="F22" s="46">
        <v>10185594</v>
      </c>
      <c r="G22" s="24">
        <f t="shared" si="0"/>
        <v>58.7</v>
      </c>
      <c r="H22" s="25">
        <f t="shared" si="1"/>
        <v>68.4</v>
      </c>
      <c r="I22" s="50">
        <v>143</v>
      </c>
      <c r="J22" s="52">
        <v>14880343</v>
      </c>
      <c r="K22" s="50">
        <v>107</v>
      </c>
      <c r="L22" s="51">
        <v>10154346</v>
      </c>
      <c r="M22" s="50">
        <v>110</v>
      </c>
      <c r="N22" s="51">
        <v>10128187</v>
      </c>
      <c r="O22" s="53">
        <v>124</v>
      </c>
      <c r="P22" s="54">
        <v>11363732</v>
      </c>
    </row>
    <row r="23" spans="1:16" s="6" customFormat="1" ht="13.5">
      <c r="A23" s="33"/>
      <c r="B23" s="35"/>
      <c r="C23" s="69"/>
      <c r="D23" s="27" t="s">
        <v>14</v>
      </c>
      <c r="E23" s="55" t="s">
        <v>17</v>
      </c>
      <c r="F23" s="56" t="s">
        <v>17</v>
      </c>
      <c r="G23" s="30" t="str">
        <f t="shared" si="0"/>
        <v>- </v>
      </c>
      <c r="H23" s="31" t="str">
        <f t="shared" si="1"/>
        <v>- </v>
      </c>
      <c r="I23" s="55" t="s">
        <v>17</v>
      </c>
      <c r="J23" s="57" t="s">
        <v>17</v>
      </c>
      <c r="K23" s="55" t="s">
        <v>17</v>
      </c>
      <c r="L23" s="56" t="s">
        <v>17</v>
      </c>
      <c r="M23" s="55" t="s">
        <v>17</v>
      </c>
      <c r="N23" s="56" t="s">
        <v>17</v>
      </c>
      <c r="O23" s="58" t="s">
        <v>17</v>
      </c>
      <c r="P23" s="59" t="s">
        <v>17</v>
      </c>
    </row>
    <row r="24" spans="1:16" s="6" customFormat="1" ht="13.5">
      <c r="A24" s="33"/>
      <c r="B24" s="35"/>
      <c r="C24" s="67" t="s">
        <v>21</v>
      </c>
      <c r="D24" s="13" t="s">
        <v>11</v>
      </c>
      <c r="E24" s="14" t="str">
        <f>IF(SUM(E25:E26)&gt;0,SUM(E25:E26),"- ")</f>
        <v>- </v>
      </c>
      <c r="F24" s="19" t="str">
        <f>IF(SUM(F25:F26)&gt;0,SUM(F25:F26),"- ")</f>
        <v>- </v>
      </c>
      <c r="G24" s="16" t="str">
        <f t="shared" si="0"/>
        <v>- </v>
      </c>
      <c r="H24" s="17" t="str">
        <f t="shared" si="1"/>
        <v>- </v>
      </c>
      <c r="I24" s="14" t="str">
        <f aca="true" t="shared" si="11" ref="I24:P24">IF(SUM(I25:I26)&gt;0,SUM(I25:I26),"- ")</f>
        <v>- </v>
      </c>
      <c r="J24" s="45" t="str">
        <f t="shared" si="11"/>
        <v>- </v>
      </c>
      <c r="K24" s="14" t="str">
        <f t="shared" si="11"/>
        <v>- </v>
      </c>
      <c r="L24" s="19" t="str">
        <f t="shared" si="11"/>
        <v>- </v>
      </c>
      <c r="M24" s="14" t="str">
        <f t="shared" si="11"/>
        <v>- </v>
      </c>
      <c r="N24" s="19" t="str">
        <f t="shared" si="11"/>
        <v>- </v>
      </c>
      <c r="O24" s="44">
        <f t="shared" si="11"/>
        <v>14</v>
      </c>
      <c r="P24" s="20">
        <f t="shared" si="11"/>
        <v>374799</v>
      </c>
    </row>
    <row r="25" spans="1:16" s="6" customFormat="1" ht="13.5">
      <c r="A25" s="33"/>
      <c r="B25" s="35"/>
      <c r="C25" s="68"/>
      <c r="D25" s="21" t="s">
        <v>13</v>
      </c>
      <c r="E25" s="22" t="s">
        <v>17</v>
      </c>
      <c r="F25" s="46" t="s">
        <v>17</v>
      </c>
      <c r="G25" s="24" t="str">
        <f t="shared" si="0"/>
        <v>- </v>
      </c>
      <c r="H25" s="25" t="str">
        <f t="shared" si="1"/>
        <v>- </v>
      </c>
      <c r="I25" s="50" t="s">
        <v>17</v>
      </c>
      <c r="J25" s="52" t="s">
        <v>17</v>
      </c>
      <c r="K25" s="50" t="s">
        <v>17</v>
      </c>
      <c r="L25" s="51" t="s">
        <v>17</v>
      </c>
      <c r="M25" s="50" t="s">
        <v>17</v>
      </c>
      <c r="N25" s="51" t="s">
        <v>17</v>
      </c>
      <c r="O25" s="53">
        <v>14</v>
      </c>
      <c r="P25" s="54">
        <v>374799</v>
      </c>
    </row>
    <row r="26" spans="1:16" s="6" customFormat="1" ht="13.5">
      <c r="A26" s="33"/>
      <c r="B26" s="35"/>
      <c r="C26" s="69"/>
      <c r="D26" s="27" t="s">
        <v>14</v>
      </c>
      <c r="E26" s="55" t="s">
        <v>17</v>
      </c>
      <c r="F26" s="56" t="s">
        <v>17</v>
      </c>
      <c r="G26" s="30" t="str">
        <f t="shared" si="0"/>
        <v>- </v>
      </c>
      <c r="H26" s="31" t="str">
        <f t="shared" si="1"/>
        <v>- </v>
      </c>
      <c r="I26" s="55" t="s">
        <v>17</v>
      </c>
      <c r="J26" s="57" t="s">
        <v>17</v>
      </c>
      <c r="K26" s="55" t="s">
        <v>17</v>
      </c>
      <c r="L26" s="56" t="s">
        <v>17</v>
      </c>
      <c r="M26" s="55" t="s">
        <v>17</v>
      </c>
      <c r="N26" s="56" t="s">
        <v>17</v>
      </c>
      <c r="O26" s="58" t="s">
        <v>17</v>
      </c>
      <c r="P26" s="59" t="s">
        <v>17</v>
      </c>
    </row>
    <row r="27" spans="1:16" s="6" customFormat="1" ht="13.5">
      <c r="A27" s="33"/>
      <c r="B27" s="35"/>
      <c r="C27" s="67" t="s">
        <v>22</v>
      </c>
      <c r="D27" s="13" t="s">
        <v>11</v>
      </c>
      <c r="E27" s="14" t="str">
        <f>IF(SUM(E28:E29)&gt;0,SUM(E28:E29),"- ")</f>
        <v>- </v>
      </c>
      <c r="F27" s="19" t="str">
        <f>IF(SUM(F28:F29)&gt;0,SUM(F28:F29),"- ")</f>
        <v>- </v>
      </c>
      <c r="G27" s="16" t="str">
        <f t="shared" si="0"/>
        <v>- </v>
      </c>
      <c r="H27" s="17" t="str">
        <f t="shared" si="1"/>
        <v>- </v>
      </c>
      <c r="I27" s="14" t="str">
        <f aca="true" t="shared" si="12" ref="I27:P27">IF(SUM(I28:I29)&gt;0,SUM(I28:I29),"- ")</f>
        <v>- </v>
      </c>
      <c r="J27" s="45" t="str">
        <f t="shared" si="12"/>
        <v>- </v>
      </c>
      <c r="K27" s="14" t="str">
        <f t="shared" si="12"/>
        <v>- </v>
      </c>
      <c r="L27" s="19" t="str">
        <f t="shared" si="12"/>
        <v>- </v>
      </c>
      <c r="M27" s="14" t="str">
        <f t="shared" si="12"/>
        <v>- </v>
      </c>
      <c r="N27" s="19" t="str">
        <f t="shared" si="12"/>
        <v>- </v>
      </c>
      <c r="O27" s="44" t="str">
        <f t="shared" si="12"/>
        <v>- </v>
      </c>
      <c r="P27" s="20" t="str">
        <f t="shared" si="12"/>
        <v>- </v>
      </c>
    </row>
    <row r="28" spans="1:16" s="6" customFormat="1" ht="13.5">
      <c r="A28" s="33"/>
      <c r="B28" s="35"/>
      <c r="C28" s="68"/>
      <c r="D28" s="21" t="s">
        <v>13</v>
      </c>
      <c r="E28" s="22" t="s">
        <v>17</v>
      </c>
      <c r="F28" s="46" t="s">
        <v>17</v>
      </c>
      <c r="G28" s="24" t="str">
        <f t="shared" si="0"/>
        <v>- </v>
      </c>
      <c r="H28" s="25" t="str">
        <f t="shared" si="1"/>
        <v>- </v>
      </c>
      <c r="I28" s="50" t="s">
        <v>17</v>
      </c>
      <c r="J28" s="52" t="s">
        <v>17</v>
      </c>
      <c r="K28" s="50" t="s">
        <v>17</v>
      </c>
      <c r="L28" s="51" t="s">
        <v>17</v>
      </c>
      <c r="M28" s="50" t="s">
        <v>17</v>
      </c>
      <c r="N28" s="51" t="s">
        <v>17</v>
      </c>
      <c r="O28" s="53" t="s">
        <v>17</v>
      </c>
      <c r="P28" s="54" t="s">
        <v>17</v>
      </c>
    </row>
    <row r="29" spans="1:16" s="6" customFormat="1" ht="13.5">
      <c r="A29" s="33"/>
      <c r="B29" s="35"/>
      <c r="C29" s="69"/>
      <c r="D29" s="27" t="s">
        <v>14</v>
      </c>
      <c r="E29" s="55" t="s">
        <v>17</v>
      </c>
      <c r="F29" s="56" t="s">
        <v>17</v>
      </c>
      <c r="G29" s="30" t="str">
        <f t="shared" si="0"/>
        <v>- </v>
      </c>
      <c r="H29" s="31" t="str">
        <f t="shared" si="1"/>
        <v>- </v>
      </c>
      <c r="I29" s="55" t="s">
        <v>17</v>
      </c>
      <c r="J29" s="57" t="s">
        <v>17</v>
      </c>
      <c r="K29" s="55" t="s">
        <v>17</v>
      </c>
      <c r="L29" s="56" t="s">
        <v>17</v>
      </c>
      <c r="M29" s="55" t="s">
        <v>17</v>
      </c>
      <c r="N29" s="56" t="s">
        <v>17</v>
      </c>
      <c r="O29" s="58" t="s">
        <v>17</v>
      </c>
      <c r="P29" s="59" t="s">
        <v>17</v>
      </c>
    </row>
    <row r="30" spans="1:16" s="6" customFormat="1" ht="13.5">
      <c r="A30" s="33"/>
      <c r="B30" s="35"/>
      <c r="C30" s="67" t="s">
        <v>23</v>
      </c>
      <c r="D30" s="13" t="s">
        <v>11</v>
      </c>
      <c r="E30" s="14">
        <f>IF(SUM(E31:E32)&gt;0,SUM(E31:E32),"- ")</f>
        <v>24</v>
      </c>
      <c r="F30" s="19">
        <f>IF(SUM(F31:F32)&gt;0,SUM(F31:F32),"- ")</f>
        <v>1903530</v>
      </c>
      <c r="G30" s="16" t="str">
        <f t="shared" si="0"/>
        <v>全増</v>
      </c>
      <c r="H30" s="17" t="str">
        <f t="shared" si="1"/>
        <v>全増</v>
      </c>
      <c r="I30" s="14" t="str">
        <f aca="true" t="shared" si="13" ref="I30:P30">IF(SUM(I31:I32)&gt;0,SUM(I31:I32),"- ")</f>
        <v>- </v>
      </c>
      <c r="J30" s="45" t="str">
        <f t="shared" si="13"/>
        <v>- </v>
      </c>
      <c r="K30" s="14" t="str">
        <f t="shared" si="13"/>
        <v>- </v>
      </c>
      <c r="L30" s="19" t="str">
        <f t="shared" si="13"/>
        <v>- </v>
      </c>
      <c r="M30" s="14" t="str">
        <f t="shared" si="13"/>
        <v>- </v>
      </c>
      <c r="N30" s="19" t="str">
        <f t="shared" si="13"/>
        <v>- </v>
      </c>
      <c r="O30" s="44" t="str">
        <f t="shared" si="13"/>
        <v>- </v>
      </c>
      <c r="P30" s="20" t="str">
        <f t="shared" si="13"/>
        <v>- </v>
      </c>
    </row>
    <row r="31" spans="1:16" s="6" customFormat="1" ht="13.5">
      <c r="A31" s="33"/>
      <c r="B31" s="35"/>
      <c r="C31" s="68"/>
      <c r="D31" s="21" t="s">
        <v>13</v>
      </c>
      <c r="E31" s="50">
        <v>24</v>
      </c>
      <c r="F31" s="51">
        <v>1903530</v>
      </c>
      <c r="G31" s="24" t="str">
        <f t="shared" si="0"/>
        <v>全増</v>
      </c>
      <c r="H31" s="25" t="str">
        <f t="shared" si="1"/>
        <v>全増</v>
      </c>
      <c r="I31" s="50" t="s">
        <v>17</v>
      </c>
      <c r="J31" s="52" t="s">
        <v>17</v>
      </c>
      <c r="K31" s="50" t="s">
        <v>17</v>
      </c>
      <c r="L31" s="51" t="s">
        <v>17</v>
      </c>
      <c r="M31" s="50" t="s">
        <v>17</v>
      </c>
      <c r="N31" s="51" t="s">
        <v>17</v>
      </c>
      <c r="O31" s="53" t="s">
        <v>17</v>
      </c>
      <c r="P31" s="54" t="s">
        <v>17</v>
      </c>
    </row>
    <row r="32" spans="1:16" s="6" customFormat="1" ht="13.5">
      <c r="A32" s="33"/>
      <c r="B32" s="35"/>
      <c r="C32" s="69"/>
      <c r="D32" s="27" t="s">
        <v>14</v>
      </c>
      <c r="E32" s="55" t="s">
        <v>17</v>
      </c>
      <c r="F32" s="56" t="s">
        <v>17</v>
      </c>
      <c r="G32" s="30" t="str">
        <f t="shared" si="0"/>
        <v>- </v>
      </c>
      <c r="H32" s="31" t="str">
        <f t="shared" si="1"/>
        <v>- </v>
      </c>
      <c r="I32" s="55" t="s">
        <v>17</v>
      </c>
      <c r="J32" s="57" t="s">
        <v>17</v>
      </c>
      <c r="K32" s="55" t="s">
        <v>17</v>
      </c>
      <c r="L32" s="56" t="s">
        <v>17</v>
      </c>
      <c r="M32" s="55" t="s">
        <v>17</v>
      </c>
      <c r="N32" s="56" t="s">
        <v>17</v>
      </c>
      <c r="O32" s="58" t="s">
        <v>17</v>
      </c>
      <c r="P32" s="59" t="s">
        <v>17</v>
      </c>
    </row>
    <row r="33" spans="1:16" s="6" customFormat="1" ht="13.5">
      <c r="A33" s="33"/>
      <c r="B33" s="35"/>
      <c r="C33" s="67" t="s">
        <v>24</v>
      </c>
      <c r="D33" s="13" t="s">
        <v>11</v>
      </c>
      <c r="E33" s="14" t="str">
        <f>IF(SUM(E34:E35)&gt;0,SUM(E34:E35),"- ")</f>
        <v>- </v>
      </c>
      <c r="F33" s="19" t="str">
        <f>IF(SUM(F34:F35)&gt;0,SUM(F34:F35),"- ")</f>
        <v>- </v>
      </c>
      <c r="G33" s="16" t="str">
        <f t="shared" si="0"/>
        <v>- </v>
      </c>
      <c r="H33" s="17" t="str">
        <f t="shared" si="1"/>
        <v>- </v>
      </c>
      <c r="I33" s="14" t="str">
        <f aca="true" t="shared" si="14" ref="I33:P33">IF(SUM(I34:I35)&gt;0,SUM(I34:I35),"- ")</f>
        <v>- </v>
      </c>
      <c r="J33" s="45" t="str">
        <f t="shared" si="14"/>
        <v>- </v>
      </c>
      <c r="K33" s="14" t="str">
        <f t="shared" si="14"/>
        <v>- </v>
      </c>
      <c r="L33" s="19" t="str">
        <f t="shared" si="14"/>
        <v>- </v>
      </c>
      <c r="M33" s="14" t="str">
        <f t="shared" si="14"/>
        <v>- </v>
      </c>
      <c r="N33" s="19" t="str">
        <f t="shared" si="14"/>
        <v>- </v>
      </c>
      <c r="O33" s="44" t="str">
        <f t="shared" si="14"/>
        <v>- </v>
      </c>
      <c r="P33" s="20" t="str">
        <f t="shared" si="14"/>
        <v>- </v>
      </c>
    </row>
    <row r="34" spans="1:16" s="6" customFormat="1" ht="13.5">
      <c r="A34" s="33"/>
      <c r="B34" s="35"/>
      <c r="C34" s="68"/>
      <c r="D34" s="21" t="s">
        <v>13</v>
      </c>
      <c r="E34" s="22" t="s">
        <v>17</v>
      </c>
      <c r="F34" s="46" t="s">
        <v>17</v>
      </c>
      <c r="G34" s="24" t="str">
        <f t="shared" si="0"/>
        <v>- </v>
      </c>
      <c r="H34" s="25" t="str">
        <f t="shared" si="1"/>
        <v>- </v>
      </c>
      <c r="I34" s="50" t="s">
        <v>17</v>
      </c>
      <c r="J34" s="52" t="s">
        <v>17</v>
      </c>
      <c r="K34" s="50" t="s">
        <v>17</v>
      </c>
      <c r="L34" s="51" t="s">
        <v>17</v>
      </c>
      <c r="M34" s="50" t="s">
        <v>17</v>
      </c>
      <c r="N34" s="51" t="s">
        <v>17</v>
      </c>
      <c r="O34" s="53" t="s">
        <v>17</v>
      </c>
      <c r="P34" s="54" t="s">
        <v>17</v>
      </c>
    </row>
    <row r="35" spans="1:16" s="6" customFormat="1" ht="13.5">
      <c r="A35" s="33"/>
      <c r="B35" s="35"/>
      <c r="C35" s="69"/>
      <c r="D35" s="27" t="s">
        <v>14</v>
      </c>
      <c r="E35" s="55" t="s">
        <v>17</v>
      </c>
      <c r="F35" s="56" t="s">
        <v>17</v>
      </c>
      <c r="G35" s="30" t="str">
        <f t="shared" si="0"/>
        <v>- </v>
      </c>
      <c r="H35" s="31" t="str">
        <f t="shared" si="1"/>
        <v>- </v>
      </c>
      <c r="I35" s="55" t="s">
        <v>17</v>
      </c>
      <c r="J35" s="57" t="s">
        <v>17</v>
      </c>
      <c r="K35" s="55" t="s">
        <v>17</v>
      </c>
      <c r="L35" s="56" t="s">
        <v>17</v>
      </c>
      <c r="M35" s="55" t="s">
        <v>17</v>
      </c>
      <c r="N35" s="56" t="s">
        <v>17</v>
      </c>
      <c r="O35" s="58" t="s">
        <v>17</v>
      </c>
      <c r="P35" s="59" t="s">
        <v>17</v>
      </c>
    </row>
    <row r="36" spans="1:16" s="6" customFormat="1" ht="13.5">
      <c r="A36" s="33"/>
      <c r="B36" s="35"/>
      <c r="C36" s="67" t="s">
        <v>25</v>
      </c>
      <c r="D36" s="13" t="s">
        <v>11</v>
      </c>
      <c r="E36" s="14" t="str">
        <f>IF(SUM(E37:E38)&gt;0,SUM(E37:E38),"- ")</f>
        <v>- </v>
      </c>
      <c r="F36" s="19" t="str">
        <f>IF(SUM(F37:F38)&gt;0,SUM(F37:F38),"- ")</f>
        <v>- </v>
      </c>
      <c r="G36" s="16" t="str">
        <f t="shared" si="0"/>
        <v>- </v>
      </c>
      <c r="H36" s="17" t="str">
        <f t="shared" si="1"/>
        <v>- </v>
      </c>
      <c r="I36" s="14" t="str">
        <f aca="true" t="shared" si="15" ref="I36:P36">IF(SUM(I37:I38)&gt;0,SUM(I37:I38),"- ")</f>
        <v>- </v>
      </c>
      <c r="J36" s="45" t="str">
        <f t="shared" si="15"/>
        <v>- </v>
      </c>
      <c r="K36" s="14" t="str">
        <f t="shared" si="15"/>
        <v>- </v>
      </c>
      <c r="L36" s="19" t="str">
        <f t="shared" si="15"/>
        <v>- </v>
      </c>
      <c r="M36" s="14">
        <f t="shared" si="15"/>
        <v>13</v>
      </c>
      <c r="N36" s="19">
        <f t="shared" si="15"/>
        <v>347108</v>
      </c>
      <c r="O36" s="44">
        <f t="shared" si="15"/>
        <v>59</v>
      </c>
      <c r="P36" s="20">
        <f t="shared" si="15"/>
        <v>1385523</v>
      </c>
    </row>
    <row r="37" spans="1:16" s="6" customFormat="1" ht="13.5">
      <c r="A37" s="33"/>
      <c r="B37" s="35"/>
      <c r="C37" s="68"/>
      <c r="D37" s="21" t="s">
        <v>13</v>
      </c>
      <c r="E37" s="22" t="s">
        <v>17</v>
      </c>
      <c r="F37" s="46" t="s">
        <v>17</v>
      </c>
      <c r="G37" s="24" t="str">
        <f aca="true" t="shared" si="16" ref="G37:G57">IF(AND(SUM(E37)=0,SUM(I37)=0),"- ",IF(AND(SUM(E37)&gt;0,SUM(I37)=0),"全増",IF(AND(SUM(E37)=0,SUM(I37)&gt;0),"全減",ROUND(SUM(E37/I37*100),1))))</f>
        <v>- </v>
      </c>
      <c r="H37" s="25" t="str">
        <f aca="true" t="shared" si="17" ref="H37:H57">IF(AND(SUM(F37)=0,SUM(J37)=0),"- ",IF(AND(SUM(F37)&gt;0,SUM(J37)=0),"全増",IF(AND(SUM(F37)=0,SUM(J37)&gt;0),"全減",ROUND(SUM(F37/J37*100),1))))</f>
        <v>- </v>
      </c>
      <c r="I37" s="50" t="s">
        <v>17</v>
      </c>
      <c r="J37" s="52" t="s">
        <v>17</v>
      </c>
      <c r="K37" s="50" t="s">
        <v>17</v>
      </c>
      <c r="L37" s="51" t="s">
        <v>17</v>
      </c>
      <c r="M37" s="50">
        <v>13</v>
      </c>
      <c r="N37" s="51">
        <v>347108</v>
      </c>
      <c r="O37" s="53">
        <v>59</v>
      </c>
      <c r="P37" s="54">
        <v>1385523</v>
      </c>
    </row>
    <row r="38" spans="1:16" s="6" customFormat="1" ht="13.5">
      <c r="A38" s="33"/>
      <c r="B38" s="35"/>
      <c r="C38" s="69"/>
      <c r="D38" s="27" t="s">
        <v>14</v>
      </c>
      <c r="E38" s="55" t="s">
        <v>17</v>
      </c>
      <c r="F38" s="56" t="s">
        <v>17</v>
      </c>
      <c r="G38" s="30" t="str">
        <f t="shared" si="16"/>
        <v>- </v>
      </c>
      <c r="H38" s="31" t="str">
        <f t="shared" si="17"/>
        <v>- </v>
      </c>
      <c r="I38" s="55" t="s">
        <v>17</v>
      </c>
      <c r="J38" s="57" t="s">
        <v>17</v>
      </c>
      <c r="K38" s="55" t="s">
        <v>17</v>
      </c>
      <c r="L38" s="56" t="s">
        <v>17</v>
      </c>
      <c r="M38" s="55" t="s">
        <v>17</v>
      </c>
      <c r="N38" s="56" t="s">
        <v>17</v>
      </c>
      <c r="O38" s="58" t="s">
        <v>17</v>
      </c>
      <c r="P38" s="59" t="s">
        <v>17</v>
      </c>
    </row>
    <row r="39" spans="1:16" s="6" customFormat="1" ht="13.5">
      <c r="A39" s="33"/>
      <c r="B39" s="35"/>
      <c r="C39" s="67" t="s">
        <v>26</v>
      </c>
      <c r="D39" s="13" t="s">
        <v>11</v>
      </c>
      <c r="E39" s="14">
        <f>IF(SUM(E40:E41)&gt;0,SUM(E40:E41),"- ")</f>
        <v>1494</v>
      </c>
      <c r="F39" s="19">
        <f>IF(SUM(F40:F41)&gt;0,SUM(F40:F41),"- ")</f>
        <v>34837678</v>
      </c>
      <c r="G39" s="16">
        <f t="shared" si="16"/>
        <v>105.7</v>
      </c>
      <c r="H39" s="17">
        <f t="shared" si="17"/>
        <v>105.9</v>
      </c>
      <c r="I39" s="14">
        <f aca="true" t="shared" si="18" ref="I39:P39">IF(SUM(I40:I41)&gt;0,SUM(I40:I41),"- ")</f>
        <v>1413</v>
      </c>
      <c r="J39" s="45">
        <f t="shared" si="18"/>
        <v>32891461</v>
      </c>
      <c r="K39" s="14">
        <f t="shared" si="18"/>
        <v>1212</v>
      </c>
      <c r="L39" s="19">
        <f t="shared" si="18"/>
        <v>30007025</v>
      </c>
      <c r="M39" s="14">
        <f t="shared" si="18"/>
        <v>1326</v>
      </c>
      <c r="N39" s="19">
        <f t="shared" si="18"/>
        <v>30594263</v>
      </c>
      <c r="O39" s="44">
        <f t="shared" si="18"/>
        <v>1239</v>
      </c>
      <c r="P39" s="20">
        <f t="shared" si="18"/>
        <v>28497496</v>
      </c>
    </row>
    <row r="40" spans="1:16" s="6" customFormat="1" ht="13.5">
      <c r="A40" s="33"/>
      <c r="B40" s="35"/>
      <c r="C40" s="68"/>
      <c r="D40" s="21" t="s">
        <v>13</v>
      </c>
      <c r="E40" s="22">
        <v>1493</v>
      </c>
      <c r="F40" s="46">
        <v>34816660</v>
      </c>
      <c r="G40" s="24">
        <f t="shared" si="16"/>
        <v>106</v>
      </c>
      <c r="H40" s="25">
        <f t="shared" si="17"/>
        <v>106.2</v>
      </c>
      <c r="I40" s="50">
        <v>1408</v>
      </c>
      <c r="J40" s="52">
        <v>32785647</v>
      </c>
      <c r="K40" s="50">
        <v>1210</v>
      </c>
      <c r="L40" s="51">
        <v>29961954</v>
      </c>
      <c r="M40" s="50">
        <v>1326</v>
      </c>
      <c r="N40" s="51">
        <v>30594263</v>
      </c>
      <c r="O40" s="53">
        <v>1239</v>
      </c>
      <c r="P40" s="54">
        <v>28497496</v>
      </c>
    </row>
    <row r="41" spans="1:16" s="6" customFormat="1" ht="13.5">
      <c r="A41" s="33"/>
      <c r="B41" s="35"/>
      <c r="C41" s="69"/>
      <c r="D41" s="27" t="s">
        <v>14</v>
      </c>
      <c r="E41" s="55">
        <v>1</v>
      </c>
      <c r="F41" s="56">
        <v>21018</v>
      </c>
      <c r="G41" s="30">
        <f t="shared" si="16"/>
        <v>20</v>
      </c>
      <c r="H41" s="31">
        <f t="shared" si="17"/>
        <v>19.9</v>
      </c>
      <c r="I41" s="55">
        <v>5</v>
      </c>
      <c r="J41" s="57">
        <v>105814</v>
      </c>
      <c r="K41" s="55">
        <v>2</v>
      </c>
      <c r="L41" s="56">
        <v>45071</v>
      </c>
      <c r="M41" s="55" t="s">
        <v>17</v>
      </c>
      <c r="N41" s="56" t="s">
        <v>17</v>
      </c>
      <c r="O41" s="58" t="s">
        <v>17</v>
      </c>
      <c r="P41" s="59" t="s">
        <v>17</v>
      </c>
    </row>
    <row r="42" spans="1:16" s="6" customFormat="1" ht="13.5">
      <c r="A42" s="33"/>
      <c r="B42" s="35"/>
      <c r="C42" s="67" t="s">
        <v>27</v>
      </c>
      <c r="D42" s="13" t="s">
        <v>11</v>
      </c>
      <c r="E42" s="14" t="str">
        <f>IF(SUM(E43:E44)&gt;0,SUM(E43:E44),"- ")</f>
        <v>- </v>
      </c>
      <c r="F42" s="19" t="str">
        <f>IF(SUM(F43:F44)&gt;0,SUM(F43:F44),"- ")</f>
        <v>- </v>
      </c>
      <c r="G42" s="16" t="str">
        <f t="shared" si="16"/>
        <v>- </v>
      </c>
      <c r="H42" s="17" t="str">
        <f t="shared" si="17"/>
        <v>- </v>
      </c>
      <c r="I42" s="14" t="str">
        <f aca="true" t="shared" si="19" ref="I42:P42">IF(SUM(I43:I44)&gt;0,SUM(I43:I44),"- ")</f>
        <v>- </v>
      </c>
      <c r="J42" s="45" t="str">
        <f t="shared" si="19"/>
        <v>- </v>
      </c>
      <c r="K42" s="14" t="str">
        <f t="shared" si="19"/>
        <v>- </v>
      </c>
      <c r="L42" s="19" t="str">
        <f t="shared" si="19"/>
        <v>- </v>
      </c>
      <c r="M42" s="14" t="str">
        <f t="shared" si="19"/>
        <v>- </v>
      </c>
      <c r="N42" s="19" t="str">
        <f t="shared" si="19"/>
        <v>- </v>
      </c>
      <c r="O42" s="44" t="str">
        <f t="shared" si="19"/>
        <v>- </v>
      </c>
      <c r="P42" s="20" t="str">
        <f t="shared" si="19"/>
        <v>- </v>
      </c>
    </row>
    <row r="43" spans="1:16" s="6" customFormat="1" ht="13.5">
      <c r="A43" s="33"/>
      <c r="B43" s="35"/>
      <c r="C43" s="68"/>
      <c r="D43" s="21" t="s">
        <v>13</v>
      </c>
      <c r="E43" s="22" t="s">
        <v>17</v>
      </c>
      <c r="F43" s="46" t="s">
        <v>17</v>
      </c>
      <c r="G43" s="24" t="str">
        <f t="shared" si="16"/>
        <v>- </v>
      </c>
      <c r="H43" s="25" t="str">
        <f t="shared" si="17"/>
        <v>- </v>
      </c>
      <c r="I43" s="50" t="s">
        <v>17</v>
      </c>
      <c r="J43" s="52" t="s">
        <v>17</v>
      </c>
      <c r="K43" s="50" t="s">
        <v>17</v>
      </c>
      <c r="L43" s="51" t="s">
        <v>17</v>
      </c>
      <c r="M43" s="50" t="s">
        <v>17</v>
      </c>
      <c r="N43" s="51" t="s">
        <v>17</v>
      </c>
      <c r="O43" s="53" t="s">
        <v>17</v>
      </c>
      <c r="P43" s="54" t="s">
        <v>17</v>
      </c>
    </row>
    <row r="44" spans="1:16" s="6" customFormat="1" ht="13.5">
      <c r="A44" s="33"/>
      <c r="B44" s="35"/>
      <c r="C44" s="69"/>
      <c r="D44" s="27" t="s">
        <v>14</v>
      </c>
      <c r="E44" s="55" t="s">
        <v>17</v>
      </c>
      <c r="F44" s="56" t="s">
        <v>17</v>
      </c>
      <c r="G44" s="30" t="str">
        <f t="shared" si="16"/>
        <v>- </v>
      </c>
      <c r="H44" s="31" t="str">
        <f t="shared" si="17"/>
        <v>- </v>
      </c>
      <c r="I44" s="55" t="s">
        <v>17</v>
      </c>
      <c r="J44" s="57" t="s">
        <v>17</v>
      </c>
      <c r="K44" s="55" t="s">
        <v>17</v>
      </c>
      <c r="L44" s="56" t="s">
        <v>17</v>
      </c>
      <c r="M44" s="55" t="s">
        <v>17</v>
      </c>
      <c r="N44" s="56" t="s">
        <v>17</v>
      </c>
      <c r="O44" s="58" t="s">
        <v>17</v>
      </c>
      <c r="P44" s="59" t="s">
        <v>17</v>
      </c>
    </row>
    <row r="45" spans="1:16" s="6" customFormat="1" ht="13.5">
      <c r="A45" s="33"/>
      <c r="B45" s="35"/>
      <c r="C45" s="67" t="s">
        <v>28</v>
      </c>
      <c r="D45" s="13" t="s">
        <v>11</v>
      </c>
      <c r="E45" s="14">
        <f>IF(SUM(E46:E47)&gt;0,SUM(E46:E47),"- ")</f>
        <v>582</v>
      </c>
      <c r="F45" s="19">
        <f>IF(SUM(F46:F47)&gt;0,SUM(F46:F47),"- ")</f>
        <v>5107751</v>
      </c>
      <c r="G45" s="16">
        <f t="shared" si="16"/>
        <v>99.3</v>
      </c>
      <c r="H45" s="17">
        <f t="shared" si="17"/>
        <v>101.3</v>
      </c>
      <c r="I45" s="14">
        <f aca="true" t="shared" si="20" ref="I45:P45">IF(SUM(I46:I47)&gt;0,SUM(I46:I47),"- ")</f>
        <v>586</v>
      </c>
      <c r="J45" s="45">
        <f t="shared" si="20"/>
        <v>5041243</v>
      </c>
      <c r="K45" s="14">
        <f t="shared" si="20"/>
        <v>552</v>
      </c>
      <c r="L45" s="19">
        <f t="shared" si="20"/>
        <v>4574263</v>
      </c>
      <c r="M45" s="14">
        <f t="shared" si="20"/>
        <v>561</v>
      </c>
      <c r="N45" s="19">
        <f t="shared" si="20"/>
        <v>4657905</v>
      </c>
      <c r="O45" s="44">
        <f t="shared" si="20"/>
        <v>546</v>
      </c>
      <c r="P45" s="20">
        <f t="shared" si="20"/>
        <v>4403595</v>
      </c>
    </row>
    <row r="46" spans="1:16" s="6" customFormat="1" ht="13.5">
      <c r="A46" s="33"/>
      <c r="B46" s="35"/>
      <c r="C46" s="68"/>
      <c r="D46" s="21" t="s">
        <v>13</v>
      </c>
      <c r="E46" s="22">
        <v>531</v>
      </c>
      <c r="F46" s="46">
        <v>4597853</v>
      </c>
      <c r="G46" s="24">
        <f t="shared" si="16"/>
        <v>96.4</v>
      </c>
      <c r="H46" s="25">
        <f t="shared" si="17"/>
        <v>98</v>
      </c>
      <c r="I46" s="50">
        <v>551</v>
      </c>
      <c r="J46" s="52">
        <v>4691313</v>
      </c>
      <c r="K46" s="50">
        <v>552</v>
      </c>
      <c r="L46" s="51">
        <v>4574263</v>
      </c>
      <c r="M46" s="50">
        <v>561</v>
      </c>
      <c r="N46" s="51">
        <v>4657905</v>
      </c>
      <c r="O46" s="53">
        <v>546</v>
      </c>
      <c r="P46" s="54">
        <v>4403595</v>
      </c>
    </row>
    <row r="47" spans="1:16" s="6" customFormat="1" ht="13.5">
      <c r="A47" s="33"/>
      <c r="B47" s="35"/>
      <c r="C47" s="69"/>
      <c r="D47" s="27" t="s">
        <v>14</v>
      </c>
      <c r="E47" s="55">
        <v>51</v>
      </c>
      <c r="F47" s="56">
        <v>509898</v>
      </c>
      <c r="G47" s="30">
        <f t="shared" si="16"/>
        <v>145.7</v>
      </c>
      <c r="H47" s="31">
        <f t="shared" si="17"/>
        <v>145.7</v>
      </c>
      <c r="I47" s="55">
        <v>35</v>
      </c>
      <c r="J47" s="57">
        <v>349930</v>
      </c>
      <c r="K47" s="55" t="s">
        <v>17</v>
      </c>
      <c r="L47" s="56" t="s">
        <v>17</v>
      </c>
      <c r="M47" s="55" t="s">
        <v>17</v>
      </c>
      <c r="N47" s="56" t="s">
        <v>17</v>
      </c>
      <c r="O47" s="58" t="s">
        <v>17</v>
      </c>
      <c r="P47" s="59" t="s">
        <v>17</v>
      </c>
    </row>
    <row r="48" spans="1:16" s="6" customFormat="1" ht="13.5">
      <c r="A48" s="33"/>
      <c r="B48" s="35"/>
      <c r="C48" s="67" t="s">
        <v>29</v>
      </c>
      <c r="D48" s="13" t="s">
        <v>11</v>
      </c>
      <c r="E48" s="14">
        <f>IF(SUM(E49:E50)&gt;0,SUM(E49:E50),"- ")</f>
        <v>1398</v>
      </c>
      <c r="F48" s="19">
        <f>IF(SUM(F49:F50)&gt;0,SUM(F49:F50),"- ")</f>
        <v>16280136</v>
      </c>
      <c r="G48" s="16">
        <f t="shared" si="16"/>
        <v>101.9</v>
      </c>
      <c r="H48" s="17">
        <f t="shared" si="17"/>
        <v>105</v>
      </c>
      <c r="I48" s="14">
        <f aca="true" t="shared" si="21" ref="I48:P48">IF(SUM(I49:I50)&gt;0,SUM(I49:I50),"- ")</f>
        <v>1372</v>
      </c>
      <c r="J48" s="45">
        <f t="shared" si="21"/>
        <v>15499804</v>
      </c>
      <c r="K48" s="14">
        <f t="shared" si="21"/>
        <v>1533</v>
      </c>
      <c r="L48" s="19">
        <f t="shared" si="21"/>
        <v>17068668</v>
      </c>
      <c r="M48" s="14">
        <f t="shared" si="21"/>
        <v>1607</v>
      </c>
      <c r="N48" s="19">
        <f t="shared" si="21"/>
        <v>17529850</v>
      </c>
      <c r="O48" s="44">
        <f t="shared" si="21"/>
        <v>1770</v>
      </c>
      <c r="P48" s="20">
        <f t="shared" si="21"/>
        <v>18678188</v>
      </c>
    </row>
    <row r="49" spans="1:16" s="6" customFormat="1" ht="13.5">
      <c r="A49" s="33"/>
      <c r="B49" s="35"/>
      <c r="C49" s="68"/>
      <c r="D49" s="21" t="s">
        <v>13</v>
      </c>
      <c r="E49" s="22">
        <v>1395</v>
      </c>
      <c r="F49" s="46">
        <v>16263162</v>
      </c>
      <c r="G49" s="24">
        <f t="shared" si="16"/>
        <v>102.2</v>
      </c>
      <c r="H49" s="25">
        <f t="shared" si="17"/>
        <v>105.4</v>
      </c>
      <c r="I49" s="50">
        <v>1365</v>
      </c>
      <c r="J49" s="52">
        <v>15429818</v>
      </c>
      <c r="K49" s="50">
        <v>1533</v>
      </c>
      <c r="L49" s="51">
        <v>17068668</v>
      </c>
      <c r="M49" s="50">
        <v>1602</v>
      </c>
      <c r="N49" s="51">
        <v>17510220</v>
      </c>
      <c r="O49" s="53">
        <v>1768</v>
      </c>
      <c r="P49" s="54">
        <v>18632360</v>
      </c>
    </row>
    <row r="50" spans="1:16" s="6" customFormat="1" ht="13.5">
      <c r="A50" s="33"/>
      <c r="B50" s="35"/>
      <c r="C50" s="69"/>
      <c r="D50" s="27" t="s">
        <v>14</v>
      </c>
      <c r="E50" s="55">
        <v>3</v>
      </c>
      <c r="F50" s="56">
        <v>16974</v>
      </c>
      <c r="G50" s="30">
        <f t="shared" si="16"/>
        <v>42.9</v>
      </c>
      <c r="H50" s="31">
        <f t="shared" si="17"/>
        <v>24.3</v>
      </c>
      <c r="I50" s="55">
        <v>7</v>
      </c>
      <c r="J50" s="57">
        <v>69986</v>
      </c>
      <c r="K50" s="55" t="s">
        <v>17</v>
      </c>
      <c r="L50" s="56" t="s">
        <v>17</v>
      </c>
      <c r="M50" s="55">
        <v>5</v>
      </c>
      <c r="N50" s="56">
        <v>19630</v>
      </c>
      <c r="O50" s="58">
        <v>2</v>
      </c>
      <c r="P50" s="59">
        <v>45828</v>
      </c>
    </row>
    <row r="51" spans="1:16" s="6" customFormat="1" ht="13.5">
      <c r="A51" s="33"/>
      <c r="B51" s="35"/>
      <c r="C51" s="68" t="s">
        <v>30</v>
      </c>
      <c r="D51" s="13" t="s">
        <v>11</v>
      </c>
      <c r="E51" s="14">
        <f>IF(SUM(E52:E53)&gt;0,SUM(E52:E53),"- ")</f>
        <v>26</v>
      </c>
      <c r="F51" s="19">
        <f>IF(SUM(F52:F53)&gt;0,SUM(F52:F53),"- ")</f>
        <v>186420</v>
      </c>
      <c r="G51" s="16">
        <f t="shared" si="16"/>
        <v>104</v>
      </c>
      <c r="H51" s="17">
        <f t="shared" si="17"/>
        <v>104</v>
      </c>
      <c r="I51" s="14">
        <f aca="true" t="shared" si="22" ref="I51:P51">IF(SUM(I52:I53)&gt;0,SUM(I52:I53),"- ")</f>
        <v>25</v>
      </c>
      <c r="J51" s="45">
        <f t="shared" si="22"/>
        <v>179250</v>
      </c>
      <c r="K51" s="14">
        <f t="shared" si="22"/>
        <v>24</v>
      </c>
      <c r="L51" s="19">
        <f t="shared" si="22"/>
        <v>175608</v>
      </c>
      <c r="M51" s="14">
        <f t="shared" si="22"/>
        <v>24</v>
      </c>
      <c r="N51" s="19">
        <f t="shared" si="22"/>
        <v>179136</v>
      </c>
      <c r="O51" s="44">
        <f t="shared" si="22"/>
        <v>24</v>
      </c>
      <c r="P51" s="20">
        <f t="shared" si="22"/>
        <v>179136</v>
      </c>
    </row>
    <row r="52" spans="1:16" s="6" customFormat="1" ht="13.5">
      <c r="A52" s="33"/>
      <c r="B52" s="35"/>
      <c r="C52" s="68"/>
      <c r="D52" s="21" t="s">
        <v>13</v>
      </c>
      <c r="E52" s="22">
        <v>26</v>
      </c>
      <c r="F52" s="46">
        <v>186420</v>
      </c>
      <c r="G52" s="24">
        <f t="shared" si="16"/>
        <v>104</v>
      </c>
      <c r="H52" s="25">
        <f t="shared" si="17"/>
        <v>104</v>
      </c>
      <c r="I52" s="50">
        <v>25</v>
      </c>
      <c r="J52" s="52">
        <v>179250</v>
      </c>
      <c r="K52" s="50">
        <v>24</v>
      </c>
      <c r="L52" s="51">
        <v>175608</v>
      </c>
      <c r="M52" s="50">
        <v>24</v>
      </c>
      <c r="N52" s="51">
        <v>179136</v>
      </c>
      <c r="O52" s="53">
        <v>24</v>
      </c>
      <c r="P52" s="54">
        <v>179136</v>
      </c>
    </row>
    <row r="53" spans="1:16" s="6" customFormat="1" ht="13.5">
      <c r="A53" s="33"/>
      <c r="B53" s="36"/>
      <c r="C53" s="69"/>
      <c r="D53" s="27" t="s">
        <v>14</v>
      </c>
      <c r="E53" s="55" t="s">
        <v>17</v>
      </c>
      <c r="F53" s="56" t="s">
        <v>17</v>
      </c>
      <c r="G53" s="30" t="str">
        <f t="shared" si="16"/>
        <v>- </v>
      </c>
      <c r="H53" s="31" t="str">
        <f t="shared" si="17"/>
        <v>- </v>
      </c>
      <c r="I53" s="55" t="s">
        <v>17</v>
      </c>
      <c r="J53" s="57" t="s">
        <v>17</v>
      </c>
      <c r="K53" s="55" t="s">
        <v>17</v>
      </c>
      <c r="L53" s="56" t="s">
        <v>17</v>
      </c>
      <c r="M53" s="55" t="s">
        <v>17</v>
      </c>
      <c r="N53" s="56" t="s">
        <v>17</v>
      </c>
      <c r="O53" s="58" t="s">
        <v>17</v>
      </c>
      <c r="P53" s="59" t="s">
        <v>17</v>
      </c>
    </row>
    <row r="54" spans="1:16" s="6" customFormat="1" ht="13.5">
      <c r="A54" s="33"/>
      <c r="B54" s="70" t="s">
        <v>31</v>
      </c>
      <c r="C54" s="71"/>
      <c r="D54" s="13" t="s">
        <v>11</v>
      </c>
      <c r="E54" s="14" t="str">
        <f>IF(SUM(E55:E56)&gt;0,SUM(E55:E56),"- ")</f>
        <v>- </v>
      </c>
      <c r="F54" s="19" t="str">
        <f>IF(SUM(F55:F56)&gt;0,SUM(F55:F56),"- ")</f>
        <v>- </v>
      </c>
      <c r="G54" s="16" t="str">
        <f t="shared" si="16"/>
        <v>- </v>
      </c>
      <c r="H54" s="17" t="str">
        <f t="shared" si="17"/>
        <v>- </v>
      </c>
      <c r="I54" s="14" t="str">
        <f aca="true" t="shared" si="23" ref="I54:P54">IF(SUM(I55:I56)&gt;0,SUM(I55:I56),"- ")</f>
        <v>- </v>
      </c>
      <c r="J54" s="19" t="str">
        <f t="shared" si="23"/>
        <v>- </v>
      </c>
      <c r="K54" s="14" t="str">
        <f t="shared" si="23"/>
        <v>- </v>
      </c>
      <c r="L54" s="45" t="str">
        <f t="shared" si="23"/>
        <v>- </v>
      </c>
      <c r="M54" s="14" t="str">
        <f t="shared" si="23"/>
        <v>- </v>
      </c>
      <c r="N54" s="19" t="str">
        <f t="shared" si="23"/>
        <v>- </v>
      </c>
      <c r="O54" s="44" t="str">
        <f t="shared" si="23"/>
        <v>- </v>
      </c>
      <c r="P54" s="20" t="str">
        <f t="shared" si="23"/>
        <v>- </v>
      </c>
    </row>
    <row r="55" spans="1:16" s="6" customFormat="1" ht="13.5">
      <c r="A55" s="33"/>
      <c r="B55" s="70"/>
      <c r="C55" s="71"/>
      <c r="D55" s="21" t="s">
        <v>13</v>
      </c>
      <c r="E55" s="22" t="s">
        <v>17</v>
      </c>
      <c r="F55" s="46" t="s">
        <v>17</v>
      </c>
      <c r="G55" s="24" t="str">
        <f t="shared" si="16"/>
        <v>- </v>
      </c>
      <c r="H55" s="25" t="str">
        <f t="shared" si="17"/>
        <v>- </v>
      </c>
      <c r="I55" s="50" t="s">
        <v>17</v>
      </c>
      <c r="J55" s="51" t="s">
        <v>17</v>
      </c>
      <c r="K55" s="50" t="s">
        <v>17</v>
      </c>
      <c r="L55" s="52" t="s">
        <v>17</v>
      </c>
      <c r="M55" s="50" t="s">
        <v>17</v>
      </c>
      <c r="N55" s="51" t="s">
        <v>17</v>
      </c>
      <c r="O55" s="53" t="s">
        <v>17</v>
      </c>
      <c r="P55" s="54" t="s">
        <v>17</v>
      </c>
    </row>
    <row r="56" spans="1:16" s="6" customFormat="1" ht="13.5">
      <c r="A56" s="37"/>
      <c r="B56" s="72"/>
      <c r="C56" s="73"/>
      <c r="D56" s="27" t="s">
        <v>14</v>
      </c>
      <c r="E56" s="55" t="s">
        <v>17</v>
      </c>
      <c r="F56" s="56" t="s">
        <v>17</v>
      </c>
      <c r="G56" s="30" t="str">
        <f t="shared" si="16"/>
        <v>- </v>
      </c>
      <c r="H56" s="31" t="str">
        <f t="shared" si="17"/>
        <v>- </v>
      </c>
      <c r="I56" s="55" t="s">
        <v>17</v>
      </c>
      <c r="J56" s="56" t="s">
        <v>17</v>
      </c>
      <c r="K56" s="55" t="s">
        <v>17</v>
      </c>
      <c r="L56" s="57" t="s">
        <v>17</v>
      </c>
      <c r="M56" s="55" t="s">
        <v>17</v>
      </c>
      <c r="N56" s="56" t="s">
        <v>17</v>
      </c>
      <c r="O56" s="58" t="s">
        <v>17</v>
      </c>
      <c r="P56" s="59" t="s">
        <v>17</v>
      </c>
    </row>
    <row r="57" spans="1:16" s="6" customFormat="1" ht="40.5" customHeight="1" thickBot="1">
      <c r="A57" s="64" t="s">
        <v>32</v>
      </c>
      <c r="B57" s="65"/>
      <c r="C57" s="66"/>
      <c r="D57" s="38" t="s">
        <v>11</v>
      </c>
      <c r="E57" s="48">
        <v>485</v>
      </c>
      <c r="F57" s="49">
        <v>383563</v>
      </c>
      <c r="G57" s="39">
        <f t="shared" si="16"/>
        <v>105.2</v>
      </c>
      <c r="H57" s="40">
        <f t="shared" si="17"/>
        <v>111.5</v>
      </c>
      <c r="I57" s="60">
        <v>461</v>
      </c>
      <c r="J57" s="61">
        <v>343905</v>
      </c>
      <c r="K57" s="60">
        <v>434</v>
      </c>
      <c r="L57" s="61">
        <v>317548</v>
      </c>
      <c r="M57" s="60">
        <v>438</v>
      </c>
      <c r="N57" s="61">
        <v>326257</v>
      </c>
      <c r="O57" s="60">
        <v>484</v>
      </c>
      <c r="P57" s="62">
        <v>330763</v>
      </c>
    </row>
    <row r="58" spans="4:16" s="41" customFormat="1" ht="14.25">
      <c r="D58" s="42"/>
      <c r="P58" s="43"/>
    </row>
  </sheetData>
  <sheetProtection/>
  <mergeCells count="26">
    <mergeCell ref="A1:P1"/>
    <mergeCell ref="E3:F3"/>
    <mergeCell ref="G3:H3"/>
    <mergeCell ref="I3:J3"/>
    <mergeCell ref="K3:L3"/>
    <mergeCell ref="M3:N3"/>
    <mergeCell ref="O3:P3"/>
    <mergeCell ref="A5:C5"/>
    <mergeCell ref="A6:C8"/>
    <mergeCell ref="B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57:C57"/>
    <mergeCell ref="C39:C41"/>
    <mergeCell ref="C42:C44"/>
    <mergeCell ref="C45:C47"/>
    <mergeCell ref="C48:C50"/>
    <mergeCell ref="C51:C53"/>
    <mergeCell ref="B54:C56"/>
  </mergeCells>
  <printOptions horizontalCentered="1"/>
  <pageMargins left="0.3937007874015748" right="0.3937007874015748" top="0.6299212598425197" bottom="0.3937007874015748" header="0.3937007874015748" footer="0.1968503937007874"/>
  <pageSetup horizontalDpi="300" verticalDpi="300" orientation="landscape" paperSize="8" r:id="rId1"/>
  <headerFooter alignWithMargins="0">
    <oddHeader>&amp;C&amp;"ＭＳ 明朝,太字"&amp;16入港コンテナ船　航路別年次推移表（５年比較）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2011-02-09T01:58:31Z</cp:lastPrinted>
  <dcterms:created xsi:type="dcterms:W3CDTF">1997-01-08T22:48:59Z</dcterms:created>
  <dcterms:modified xsi:type="dcterms:W3CDTF">2017-08-25T04:35:45Z</dcterms:modified>
  <cp:category/>
  <cp:version/>
  <cp:contentType/>
  <cp:contentStatus/>
</cp:coreProperties>
</file>