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施設別船舶けい留状況表" sheetId="1" r:id="rId1"/>
  </sheets>
  <definedNames>
    <definedName name="_xlnm.Print_Area" localSheetId="0">'施設別船舶けい留状況表'!$A$2:$O$61</definedName>
  </definedNames>
  <calcPr fullCalcOnLoad="1"/>
</workbook>
</file>

<file path=xl/sharedStrings.xml><?xml version="1.0" encoding="utf-8"?>
<sst xmlns="http://schemas.openxmlformats.org/spreadsheetml/2006/main" count="140" uniqueCount="66">
  <si>
    <t>け　い　留　場　所</t>
  </si>
  <si>
    <t>(単位：隻・総トン・時間)</t>
  </si>
  <si>
    <t>け  い  留  状  況</t>
  </si>
  <si>
    <t>外　　航　　船</t>
  </si>
  <si>
    <t>内　　航　　船</t>
  </si>
  <si>
    <t>荷  役  船</t>
  </si>
  <si>
    <t>計</t>
  </si>
  <si>
    <t>７００総トン以上</t>
  </si>
  <si>
    <t>７００総トン未満</t>
  </si>
  <si>
    <t>総 ト ン 数</t>
  </si>
  <si>
    <t>のべ停泊時間</t>
  </si>
  <si>
    <t>合　　　　　　　　　計</t>
  </si>
  <si>
    <t>岸　壁　及　び　桟　橋</t>
  </si>
  <si>
    <t xml:space="preserve">- </t>
  </si>
  <si>
    <t>物揚場</t>
  </si>
  <si>
    <t>錨地</t>
  </si>
  <si>
    <t>浮標</t>
  </si>
  <si>
    <t>施設別船舶けい留状況表</t>
  </si>
  <si>
    <t>隻　数</t>
  </si>
  <si>
    <t>(注)隻数はシフトを含む</t>
  </si>
  <si>
    <t>ガーデンふ頭</t>
  </si>
  <si>
    <t>大手ふ頭</t>
  </si>
  <si>
    <t>築地東ふ頭</t>
  </si>
  <si>
    <t>大江ふ頭</t>
  </si>
  <si>
    <t>昭和ふ頭</t>
  </si>
  <si>
    <t>船見ふ頭</t>
  </si>
  <si>
    <t>潮見ふ頭ＢＸ岸壁</t>
  </si>
  <si>
    <t>潮凪ふ頭</t>
  </si>
  <si>
    <t>稲永ふ頭</t>
  </si>
  <si>
    <t>空見ふ頭</t>
  </si>
  <si>
    <t>金城ふ頭</t>
  </si>
  <si>
    <t>横須賀ふ頭</t>
  </si>
  <si>
    <t>北浜ふ頭</t>
  </si>
  <si>
    <t>弥富ふ頭</t>
  </si>
  <si>
    <t>飛島ふ頭</t>
  </si>
  <si>
    <t>空見フェリーターミナル</t>
  </si>
  <si>
    <t>飛島ふ頭北コンテナターミナル</t>
  </si>
  <si>
    <t>飛島ふ頭南コンテナターミナル</t>
  </si>
  <si>
    <t>ＮＣＢコンテナターミナル</t>
  </si>
  <si>
    <t>飛島ふ頭南側コンテナターミナル</t>
  </si>
  <si>
    <t>鍋田ふ頭コンテナターミナル</t>
  </si>
  <si>
    <t>築地・築地東・ガーデンふ頭周辺</t>
  </si>
  <si>
    <t>大手ふ頭周辺</t>
  </si>
  <si>
    <t>大江・昭和・船見ふ頭周辺</t>
  </si>
  <si>
    <t>潮見ふ頭周辺</t>
  </si>
  <si>
    <t>空見・潮凪ふ頭周辺</t>
  </si>
  <si>
    <t>新宝ふ頭周辺</t>
  </si>
  <si>
    <t>東海元浜ふ頭周辺</t>
  </si>
  <si>
    <t>北浜ふ頭周辺</t>
  </si>
  <si>
    <t>南浜ふ頭・南５区周辺</t>
  </si>
  <si>
    <t>木場金岡ふ頭周辺</t>
  </si>
  <si>
    <t>弥富ふ頭周辺</t>
  </si>
  <si>
    <t>飛島ふ頭周辺</t>
  </si>
  <si>
    <t>伊勢湾シーバース</t>
  </si>
  <si>
    <t>港内物揚場</t>
  </si>
  <si>
    <t>運河物揚場</t>
  </si>
  <si>
    <t>その他泊地</t>
  </si>
  <si>
    <t>第６区錨地</t>
  </si>
  <si>
    <t>鴨の浦</t>
  </si>
  <si>
    <t>ガーデン地区</t>
  </si>
  <si>
    <t>西部地区</t>
  </si>
  <si>
    <t>公共岸壁計</t>
  </si>
  <si>
    <t>物揚場計</t>
  </si>
  <si>
    <t>錨地計</t>
  </si>
  <si>
    <t>けい船浮標計</t>
  </si>
  <si>
    <t>民間計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</si>
</sst>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38" fontId="2" fillId="0" borderId="15" xfId="0" applyNumberFormat="1" applyFont="1" applyFill="1" applyBorder="1" applyAlignment="1">
      <alignment horizontal="right" vertical="center" shrinkToFit="1"/>
    </xf>
    <xf numFmtId="38" fontId="2" fillId="0" borderId="14" xfId="0" applyNumberFormat="1" applyFont="1" applyFill="1" applyBorder="1" applyAlignment="1">
      <alignment horizontal="right" vertical="center" shrinkToFit="1"/>
    </xf>
    <xf numFmtId="38" fontId="2" fillId="0" borderId="16" xfId="0" applyNumberFormat="1" applyFont="1" applyFill="1" applyBorder="1" applyAlignment="1">
      <alignment horizontal="right" vertical="center" shrinkToFit="1"/>
    </xf>
    <xf numFmtId="38" fontId="2" fillId="0" borderId="15" xfId="0" applyNumberFormat="1" applyFont="1" applyFill="1" applyBorder="1" applyAlignment="1" quotePrefix="1">
      <alignment horizontal="right" vertical="center" shrinkToFit="1"/>
    </xf>
    <xf numFmtId="38" fontId="2" fillId="0" borderId="17" xfId="0" applyNumberFormat="1" applyFont="1" applyFill="1" applyBorder="1" applyAlignment="1" quotePrefix="1">
      <alignment horizontal="right" vertical="center" shrinkToFit="1"/>
    </xf>
    <xf numFmtId="38" fontId="2" fillId="0" borderId="14" xfId="0" applyNumberFormat="1" applyFont="1" applyFill="1" applyBorder="1" applyAlignment="1" quotePrefix="1">
      <alignment horizontal="right" vertical="center" shrinkToFit="1"/>
    </xf>
    <xf numFmtId="38" fontId="2" fillId="0" borderId="16" xfId="0" applyNumberFormat="1" applyFont="1" applyFill="1" applyBorder="1" applyAlignment="1" quotePrefix="1">
      <alignment horizontal="right" vertical="center" shrinkToFit="1"/>
    </xf>
    <xf numFmtId="38" fontId="2" fillId="0" borderId="18" xfId="0" applyNumberFormat="1" applyFont="1" applyFill="1" applyBorder="1" applyAlignment="1" quotePrefix="1">
      <alignment horizontal="right" vertical="center" shrinkToFit="1"/>
    </xf>
    <xf numFmtId="38" fontId="2" fillId="0" borderId="18" xfId="0" applyNumberFormat="1" applyFont="1" applyFill="1" applyBorder="1" applyAlignment="1">
      <alignment horizontal="right" vertical="center" shrinkToFit="1"/>
    </xf>
    <xf numFmtId="38" fontId="2" fillId="0" borderId="19" xfId="0" applyNumberFormat="1" applyFont="1" applyFill="1" applyBorder="1" applyAlignment="1" quotePrefix="1">
      <alignment horizontal="right" vertical="center" shrinkToFit="1"/>
    </xf>
    <xf numFmtId="0" fontId="5" fillId="0" borderId="14" xfId="0" applyFont="1" applyFill="1" applyBorder="1" applyAlignment="1">
      <alignment horizontal="left" vertical="center"/>
    </xf>
    <xf numFmtId="38" fontId="6" fillId="0" borderId="15" xfId="0" applyNumberFormat="1" applyFont="1" applyFill="1" applyBorder="1" applyAlignment="1">
      <alignment horizontal="right" vertical="center" shrinkToFit="1"/>
    </xf>
    <xf numFmtId="38" fontId="6" fillId="0" borderId="17" xfId="0" applyNumberFormat="1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38" fontId="2" fillId="0" borderId="1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 quotePrefix="1">
      <alignment horizontal="right" vertical="center" shrinkToFit="1"/>
    </xf>
    <xf numFmtId="0" fontId="2" fillId="0" borderId="21" xfId="0" applyFont="1" applyFill="1" applyBorder="1" applyAlignment="1">
      <alignment horizontal="left" vertical="center"/>
    </xf>
    <xf numFmtId="38" fontId="2" fillId="0" borderId="21" xfId="0" applyNumberFormat="1" applyFont="1" applyFill="1" applyBorder="1" applyAlignment="1" quotePrefix="1">
      <alignment horizontal="right" vertical="center" shrinkToFit="1"/>
    </xf>
    <xf numFmtId="38" fontId="2" fillId="0" borderId="21" xfId="0" applyNumberFormat="1" applyFont="1" applyFill="1" applyBorder="1" applyAlignment="1">
      <alignment horizontal="right" vertical="center" shrinkToFit="1"/>
    </xf>
    <xf numFmtId="38" fontId="2" fillId="0" borderId="22" xfId="0" applyNumberFormat="1" applyFont="1" applyFill="1" applyBorder="1" applyAlignment="1" quotePrefix="1">
      <alignment horizontal="right" vertical="center" shrinkToFit="1"/>
    </xf>
    <xf numFmtId="0" fontId="5" fillId="0" borderId="23" xfId="0" applyFont="1" applyFill="1" applyBorder="1" applyAlignment="1">
      <alignment horizontal="left" vertical="center"/>
    </xf>
    <xf numFmtId="38" fontId="6" fillId="0" borderId="24" xfId="0" applyNumberFormat="1" applyFont="1" applyFill="1" applyBorder="1" applyAlignment="1">
      <alignment horizontal="right" vertical="center" shrinkToFit="1"/>
    </xf>
    <xf numFmtId="38" fontId="6" fillId="0" borderId="25" xfId="0" applyNumberFormat="1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6" fillId="0" borderId="30" xfId="48" applyNumberFormat="1" applyFont="1" applyFill="1" applyBorder="1" applyAlignment="1">
      <alignment horizontal="right" vertical="center" shrinkToFit="1"/>
    </xf>
    <xf numFmtId="38" fontId="6" fillId="0" borderId="15" xfId="48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6" fillId="0" borderId="37" xfId="48" applyNumberFormat="1" applyFont="1" applyFill="1" applyBorder="1" applyAlignment="1">
      <alignment horizontal="right" vertical="center" shrinkToFit="1"/>
    </xf>
    <xf numFmtId="38" fontId="6" fillId="0" borderId="17" xfId="48" applyNumberFormat="1" applyFont="1" applyFill="1" applyBorder="1" applyAlignment="1">
      <alignment horizontal="righ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875" style="1" bestFit="1" customWidth="1"/>
    <col min="2" max="2" width="32.00390625" style="1" customWidth="1"/>
    <col min="3" max="3" width="9.625" style="1" customWidth="1"/>
    <col min="4" max="5" width="13.125" style="1" customWidth="1"/>
    <col min="6" max="6" width="9.625" style="1" customWidth="1"/>
    <col min="7" max="7" width="13.125" style="1" customWidth="1"/>
    <col min="8" max="8" width="9.625" style="1" customWidth="1"/>
    <col min="9" max="9" width="13.125" style="1" customWidth="1"/>
    <col min="10" max="10" width="9.625" style="1" customWidth="1"/>
    <col min="11" max="11" width="13.125" style="1" customWidth="1"/>
    <col min="12" max="12" width="9.625" style="1" customWidth="1"/>
    <col min="13" max="13" width="13.125" style="1" customWidth="1"/>
    <col min="14" max="14" width="9.625" style="1" customWidth="1"/>
    <col min="15" max="15" width="13.125" style="1" customWidth="1"/>
    <col min="16" max="16" width="9.00390625" style="1" customWidth="1"/>
    <col min="17" max="16384" width="9.00390625" style="2" customWidth="1"/>
  </cols>
  <sheetData>
    <row r="1" spans="1:15" ht="18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3:15" ht="14.25" thickBot="1">
      <c r="M2" s="41" t="s">
        <v>1</v>
      </c>
      <c r="N2" s="41"/>
      <c r="O2" s="41"/>
    </row>
    <row r="3" spans="1:255" s="1" customFormat="1" ht="13.5">
      <c r="A3" s="53" t="s">
        <v>0</v>
      </c>
      <c r="B3" s="54"/>
      <c r="C3" s="43" t="s">
        <v>2</v>
      </c>
      <c r="D3" s="65"/>
      <c r="E3" s="66"/>
      <c r="F3" s="43" t="s">
        <v>3</v>
      </c>
      <c r="G3" s="66"/>
      <c r="H3" s="35" t="s">
        <v>4</v>
      </c>
      <c r="I3" s="36"/>
      <c r="J3" s="36"/>
      <c r="K3" s="36"/>
      <c r="L3" s="36"/>
      <c r="M3" s="37"/>
      <c r="N3" s="43" t="s">
        <v>5</v>
      </c>
      <c r="O3" s="4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13.5">
      <c r="A4" s="55"/>
      <c r="B4" s="56"/>
      <c r="C4" s="45"/>
      <c r="D4" s="67"/>
      <c r="E4" s="68"/>
      <c r="F4" s="45"/>
      <c r="G4" s="68"/>
      <c r="H4" s="49" t="s">
        <v>6</v>
      </c>
      <c r="I4" s="42"/>
      <c r="J4" s="49" t="s">
        <v>7</v>
      </c>
      <c r="K4" s="50"/>
      <c r="L4" s="42" t="s">
        <v>8</v>
      </c>
      <c r="M4" s="42"/>
      <c r="N4" s="45"/>
      <c r="O4" s="4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" customFormat="1" ht="14.25" thickBot="1">
      <c r="A5" s="57"/>
      <c r="B5" s="58"/>
      <c r="C5" s="3" t="s">
        <v>18</v>
      </c>
      <c r="D5" s="4" t="s">
        <v>9</v>
      </c>
      <c r="E5" s="5" t="s">
        <v>10</v>
      </c>
      <c r="F5" s="3" t="s">
        <v>18</v>
      </c>
      <c r="G5" s="3" t="s">
        <v>9</v>
      </c>
      <c r="H5" s="3" t="s">
        <v>18</v>
      </c>
      <c r="I5" s="3" t="s">
        <v>9</v>
      </c>
      <c r="J5" s="3" t="s">
        <v>18</v>
      </c>
      <c r="K5" s="3" t="s">
        <v>9</v>
      </c>
      <c r="L5" s="3" t="s">
        <v>18</v>
      </c>
      <c r="M5" s="3" t="s">
        <v>9</v>
      </c>
      <c r="N5" s="3" t="s">
        <v>18</v>
      </c>
      <c r="O5" s="6" t="s">
        <v>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14.25" thickTop="1">
      <c r="A6" s="59" t="s">
        <v>11</v>
      </c>
      <c r="B6" s="60"/>
      <c r="C6" s="38">
        <f aca="true" t="shared" si="0" ref="C6:O6">IF(SUM(C8,C32,C47,C51,C56)=0,"- ",SUM(C8,C32,C47,C51,C56))</f>
        <v>40729</v>
      </c>
      <c r="D6" s="38">
        <f t="shared" si="0"/>
        <v>269914312</v>
      </c>
      <c r="E6" s="38">
        <f t="shared" si="0"/>
        <v>624969</v>
      </c>
      <c r="F6" s="38">
        <f t="shared" si="0"/>
        <v>8762</v>
      </c>
      <c r="G6" s="38">
        <f t="shared" si="0"/>
        <v>216353169</v>
      </c>
      <c r="H6" s="38">
        <f t="shared" si="0"/>
        <v>31967</v>
      </c>
      <c r="I6" s="38">
        <f t="shared" si="0"/>
        <v>53561143</v>
      </c>
      <c r="J6" s="38">
        <f t="shared" si="0"/>
        <v>9355</v>
      </c>
      <c r="K6" s="38">
        <f t="shared" si="0"/>
        <v>45267146</v>
      </c>
      <c r="L6" s="38">
        <f t="shared" si="0"/>
        <v>22612</v>
      </c>
      <c r="M6" s="38">
        <f t="shared" si="0"/>
        <v>8293997</v>
      </c>
      <c r="N6" s="38">
        <f t="shared" si="0"/>
        <v>33854</v>
      </c>
      <c r="O6" s="47">
        <f t="shared" si="0"/>
        <v>262485955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13.5">
      <c r="A7" s="61"/>
      <c r="B7" s="62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14.25">
      <c r="A8" s="63" t="s">
        <v>12</v>
      </c>
      <c r="B8" s="30" t="s">
        <v>61</v>
      </c>
      <c r="C8" s="31">
        <f aca="true" t="shared" si="1" ref="C8:O8">IF(SUM(C10:C31)=0,"- ",SUM(C10:C31))</f>
        <v>16433</v>
      </c>
      <c r="D8" s="31">
        <f t="shared" si="1"/>
        <v>154239302</v>
      </c>
      <c r="E8" s="31">
        <f t="shared" si="1"/>
        <v>320771</v>
      </c>
      <c r="F8" s="31">
        <f t="shared" si="1"/>
        <v>6367</v>
      </c>
      <c r="G8" s="31">
        <f t="shared" si="1"/>
        <v>143660143</v>
      </c>
      <c r="H8" s="31">
        <f t="shared" si="1"/>
        <v>10066</v>
      </c>
      <c r="I8" s="31">
        <f t="shared" si="1"/>
        <v>10579159</v>
      </c>
      <c r="J8" s="31">
        <f t="shared" si="1"/>
        <v>1844</v>
      </c>
      <c r="K8" s="31">
        <f t="shared" si="1"/>
        <v>7438719</v>
      </c>
      <c r="L8" s="31">
        <f t="shared" si="1"/>
        <v>8222</v>
      </c>
      <c r="M8" s="31">
        <f t="shared" si="1"/>
        <v>3140440</v>
      </c>
      <c r="N8" s="31">
        <f t="shared" si="1"/>
        <v>10811</v>
      </c>
      <c r="O8" s="32">
        <f t="shared" si="1"/>
        <v>147649546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" customFormat="1" ht="13.5">
      <c r="A9" s="51"/>
      <c r="B9" s="7"/>
      <c r="C9" s="8"/>
      <c r="D9" s="9"/>
      <c r="E9" s="9"/>
      <c r="F9" s="8"/>
      <c r="G9" s="9"/>
      <c r="H9" s="8"/>
      <c r="I9" s="9"/>
      <c r="J9" s="8"/>
      <c r="K9" s="9"/>
      <c r="L9" s="8"/>
      <c r="M9" s="9"/>
      <c r="N9" s="8"/>
      <c r="O9" s="1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" customFormat="1" ht="13.5">
      <c r="A10" s="51"/>
      <c r="B10" s="7" t="s">
        <v>20</v>
      </c>
      <c r="C10" s="11">
        <f aca="true" t="shared" si="2" ref="C10:C24">IF(SUM(F10,H10)=0,"- ",SUM(F10,H10))</f>
        <v>99</v>
      </c>
      <c r="D10" s="11">
        <f aca="true" t="shared" si="3" ref="D10:D24">IF(SUM(G10,I10)=0,"- ",SUM(G10,I10))</f>
        <v>1403750</v>
      </c>
      <c r="E10" s="11">
        <v>6185</v>
      </c>
      <c r="F10" s="11">
        <v>4</v>
      </c>
      <c r="G10" s="11">
        <v>123718</v>
      </c>
      <c r="H10" s="8">
        <f aca="true" t="shared" si="4" ref="H10:H24">IF(SUM(J10,L10)=0,"- ",SUM(L10,J10))</f>
        <v>95</v>
      </c>
      <c r="I10" s="8">
        <f aca="true" t="shared" si="5" ref="I10:I24">IF(SUM(K10,M10)=0,"- ",SUM(M10,K10))</f>
        <v>1280032</v>
      </c>
      <c r="J10" s="11">
        <v>75</v>
      </c>
      <c r="K10" s="11">
        <v>1271813</v>
      </c>
      <c r="L10" s="11">
        <v>20</v>
      </c>
      <c r="M10" s="11">
        <v>8219</v>
      </c>
      <c r="N10" s="11">
        <v>11</v>
      </c>
      <c r="O10" s="12">
        <v>4677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" customFormat="1" ht="13.5">
      <c r="A11" s="51"/>
      <c r="B11" s="7" t="s">
        <v>21</v>
      </c>
      <c r="C11" s="11">
        <f t="shared" si="2"/>
        <v>566</v>
      </c>
      <c r="D11" s="11">
        <f t="shared" si="3"/>
        <v>309864</v>
      </c>
      <c r="E11" s="11">
        <v>33773</v>
      </c>
      <c r="F11" s="11">
        <v>1</v>
      </c>
      <c r="G11" s="11">
        <v>1045</v>
      </c>
      <c r="H11" s="8">
        <f t="shared" si="4"/>
        <v>565</v>
      </c>
      <c r="I11" s="8">
        <f t="shared" si="5"/>
        <v>308819</v>
      </c>
      <c r="J11" s="11">
        <v>99</v>
      </c>
      <c r="K11" s="11">
        <v>115342</v>
      </c>
      <c r="L11" s="11">
        <v>466</v>
      </c>
      <c r="M11" s="11">
        <v>193477</v>
      </c>
      <c r="N11" s="11">
        <v>8</v>
      </c>
      <c r="O11" s="12">
        <v>5035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" customFormat="1" ht="13.5">
      <c r="A12" s="51"/>
      <c r="B12" s="7" t="s">
        <v>22</v>
      </c>
      <c r="C12" s="11" t="str">
        <f t="shared" si="2"/>
        <v>- </v>
      </c>
      <c r="D12" s="11" t="str">
        <f t="shared" si="3"/>
        <v>- </v>
      </c>
      <c r="E12" s="11" t="s">
        <v>13</v>
      </c>
      <c r="F12" s="11" t="s">
        <v>13</v>
      </c>
      <c r="G12" s="11" t="s">
        <v>13</v>
      </c>
      <c r="H12" s="8" t="str">
        <f t="shared" si="4"/>
        <v>- </v>
      </c>
      <c r="I12" s="8" t="str">
        <f t="shared" si="5"/>
        <v>- </v>
      </c>
      <c r="J12" s="11" t="s">
        <v>13</v>
      </c>
      <c r="K12" s="11" t="s">
        <v>13</v>
      </c>
      <c r="L12" s="11" t="s">
        <v>13</v>
      </c>
      <c r="M12" s="11" t="s">
        <v>13</v>
      </c>
      <c r="N12" s="11" t="s">
        <v>13</v>
      </c>
      <c r="O12" s="12" t="s">
        <v>13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" customFormat="1" ht="13.5">
      <c r="A13" s="51"/>
      <c r="B13" s="7" t="s">
        <v>23</v>
      </c>
      <c r="C13" s="11">
        <f t="shared" si="2"/>
        <v>472</v>
      </c>
      <c r="D13" s="11">
        <f t="shared" si="3"/>
        <v>181765</v>
      </c>
      <c r="E13" s="11">
        <v>7327</v>
      </c>
      <c r="F13" s="11">
        <v>9</v>
      </c>
      <c r="G13" s="11">
        <v>17159</v>
      </c>
      <c r="H13" s="8">
        <f t="shared" si="4"/>
        <v>463</v>
      </c>
      <c r="I13" s="8">
        <f t="shared" si="5"/>
        <v>164606</v>
      </c>
      <c r="J13" s="11">
        <v>48</v>
      </c>
      <c r="K13" s="11">
        <v>77304</v>
      </c>
      <c r="L13" s="11">
        <v>415</v>
      </c>
      <c r="M13" s="11">
        <v>87302</v>
      </c>
      <c r="N13" s="11">
        <v>251</v>
      </c>
      <c r="O13" s="12">
        <v>28936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" customFormat="1" ht="13.5">
      <c r="A14" s="51"/>
      <c r="B14" s="7" t="s">
        <v>24</v>
      </c>
      <c r="C14" s="11">
        <f t="shared" si="2"/>
        <v>503</v>
      </c>
      <c r="D14" s="11">
        <f t="shared" si="3"/>
        <v>249015</v>
      </c>
      <c r="E14" s="11">
        <v>8585</v>
      </c>
      <c r="F14" s="11" t="s">
        <v>13</v>
      </c>
      <c r="G14" s="11" t="s">
        <v>13</v>
      </c>
      <c r="H14" s="8">
        <f t="shared" si="4"/>
        <v>503</v>
      </c>
      <c r="I14" s="8">
        <f t="shared" si="5"/>
        <v>249015</v>
      </c>
      <c r="J14" s="11">
        <v>44</v>
      </c>
      <c r="K14" s="11">
        <v>38948</v>
      </c>
      <c r="L14" s="11">
        <v>459</v>
      </c>
      <c r="M14" s="11">
        <v>210067</v>
      </c>
      <c r="N14" s="11">
        <v>363</v>
      </c>
      <c r="O14" s="12">
        <v>177278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" customFormat="1" ht="13.5">
      <c r="A15" s="51"/>
      <c r="B15" s="7" t="s">
        <v>25</v>
      </c>
      <c r="C15" s="11">
        <f t="shared" si="2"/>
        <v>784</v>
      </c>
      <c r="D15" s="11">
        <f t="shared" si="3"/>
        <v>323729</v>
      </c>
      <c r="E15" s="11">
        <v>11035</v>
      </c>
      <c r="F15" s="11">
        <v>2</v>
      </c>
      <c r="G15" s="11">
        <v>2276</v>
      </c>
      <c r="H15" s="8">
        <f t="shared" si="4"/>
        <v>782</v>
      </c>
      <c r="I15" s="8">
        <f t="shared" si="5"/>
        <v>321453</v>
      </c>
      <c r="J15" s="11">
        <v>22</v>
      </c>
      <c r="K15" s="11">
        <v>16209</v>
      </c>
      <c r="L15" s="11">
        <v>760</v>
      </c>
      <c r="M15" s="11">
        <v>305244</v>
      </c>
      <c r="N15" s="11">
        <v>602</v>
      </c>
      <c r="O15" s="12">
        <v>238993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1" customFormat="1" ht="13.5">
      <c r="A16" s="51"/>
      <c r="B16" s="7" t="s">
        <v>26</v>
      </c>
      <c r="C16" s="11">
        <f t="shared" si="2"/>
        <v>1010</v>
      </c>
      <c r="D16" s="11">
        <f t="shared" si="3"/>
        <v>373442</v>
      </c>
      <c r="E16" s="11">
        <v>13330</v>
      </c>
      <c r="F16" s="11" t="s">
        <v>13</v>
      </c>
      <c r="G16" s="11" t="s">
        <v>13</v>
      </c>
      <c r="H16" s="8">
        <f t="shared" si="4"/>
        <v>1010</v>
      </c>
      <c r="I16" s="8">
        <f t="shared" si="5"/>
        <v>373442</v>
      </c>
      <c r="J16" s="11" t="s">
        <v>13</v>
      </c>
      <c r="K16" s="11" t="s">
        <v>13</v>
      </c>
      <c r="L16" s="11">
        <v>1010</v>
      </c>
      <c r="M16" s="11">
        <v>373442</v>
      </c>
      <c r="N16" s="11" t="s">
        <v>13</v>
      </c>
      <c r="O16" s="12" t="s">
        <v>13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1" customFormat="1" ht="13.5">
      <c r="A17" s="51"/>
      <c r="B17" s="7" t="s">
        <v>27</v>
      </c>
      <c r="C17" s="11">
        <f t="shared" si="2"/>
        <v>718</v>
      </c>
      <c r="D17" s="11">
        <f t="shared" si="3"/>
        <v>681648</v>
      </c>
      <c r="E17" s="11">
        <v>12710</v>
      </c>
      <c r="F17" s="11">
        <v>38</v>
      </c>
      <c r="G17" s="11">
        <v>368222</v>
      </c>
      <c r="H17" s="8">
        <f t="shared" si="4"/>
        <v>680</v>
      </c>
      <c r="I17" s="8">
        <f t="shared" si="5"/>
        <v>313426</v>
      </c>
      <c r="J17" s="11">
        <v>85</v>
      </c>
      <c r="K17" s="11">
        <v>88566</v>
      </c>
      <c r="L17" s="11">
        <v>595</v>
      </c>
      <c r="M17" s="11">
        <v>224860</v>
      </c>
      <c r="N17" s="11">
        <v>566</v>
      </c>
      <c r="O17" s="12">
        <v>624114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" customFormat="1" ht="13.5">
      <c r="A18" s="51"/>
      <c r="B18" s="7" t="s">
        <v>28</v>
      </c>
      <c r="C18" s="11">
        <f t="shared" si="2"/>
        <v>1837</v>
      </c>
      <c r="D18" s="11">
        <f t="shared" si="3"/>
        <v>2414252</v>
      </c>
      <c r="E18" s="11">
        <v>50799</v>
      </c>
      <c r="F18" s="11">
        <v>93</v>
      </c>
      <c r="G18" s="11">
        <v>193045</v>
      </c>
      <c r="H18" s="8">
        <f t="shared" si="4"/>
        <v>1744</v>
      </c>
      <c r="I18" s="8">
        <f t="shared" si="5"/>
        <v>2221207</v>
      </c>
      <c r="J18" s="11">
        <v>389</v>
      </c>
      <c r="K18" s="11">
        <v>1657402</v>
      </c>
      <c r="L18" s="11">
        <v>1355</v>
      </c>
      <c r="M18" s="11">
        <v>563805</v>
      </c>
      <c r="N18" s="11">
        <v>293</v>
      </c>
      <c r="O18" s="12">
        <v>1561780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13.5">
      <c r="A19" s="51"/>
      <c r="B19" s="7" t="s">
        <v>29</v>
      </c>
      <c r="C19" s="11">
        <f t="shared" si="2"/>
        <v>1173</v>
      </c>
      <c r="D19" s="11">
        <f t="shared" si="3"/>
        <v>1230513</v>
      </c>
      <c r="E19" s="11">
        <v>31127</v>
      </c>
      <c r="F19" s="11">
        <v>84</v>
      </c>
      <c r="G19" s="11">
        <v>736225</v>
      </c>
      <c r="H19" s="8">
        <f t="shared" si="4"/>
        <v>1089</v>
      </c>
      <c r="I19" s="8">
        <f t="shared" si="5"/>
        <v>494288</v>
      </c>
      <c r="J19" s="11">
        <v>86</v>
      </c>
      <c r="K19" s="11">
        <v>70129</v>
      </c>
      <c r="L19" s="11">
        <v>1003</v>
      </c>
      <c r="M19" s="11">
        <v>424159</v>
      </c>
      <c r="N19" s="11">
        <v>515</v>
      </c>
      <c r="O19" s="12">
        <v>926604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" customFormat="1" ht="13.5">
      <c r="A20" s="51"/>
      <c r="B20" s="7" t="s">
        <v>30</v>
      </c>
      <c r="C20" s="11">
        <f t="shared" si="2"/>
        <v>2726</v>
      </c>
      <c r="D20" s="11">
        <f t="shared" si="3"/>
        <v>37047998</v>
      </c>
      <c r="E20" s="11">
        <v>81352</v>
      </c>
      <c r="F20" s="11">
        <v>1493</v>
      </c>
      <c r="G20" s="11">
        <v>36232306</v>
      </c>
      <c r="H20" s="8">
        <f t="shared" si="4"/>
        <v>1233</v>
      </c>
      <c r="I20" s="8">
        <f t="shared" si="5"/>
        <v>815692</v>
      </c>
      <c r="J20" s="11">
        <v>266</v>
      </c>
      <c r="K20" s="11">
        <v>496841</v>
      </c>
      <c r="L20" s="11">
        <v>967</v>
      </c>
      <c r="M20" s="11">
        <v>318851</v>
      </c>
      <c r="N20" s="11">
        <v>1828</v>
      </c>
      <c r="O20" s="12">
        <v>34561315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1" customFormat="1" ht="13.5">
      <c r="A21" s="51"/>
      <c r="B21" s="7" t="s">
        <v>31</v>
      </c>
      <c r="C21" s="11">
        <f t="shared" si="2"/>
        <v>319</v>
      </c>
      <c r="D21" s="11">
        <f t="shared" si="3"/>
        <v>149324</v>
      </c>
      <c r="E21" s="11">
        <v>6526</v>
      </c>
      <c r="F21" s="11">
        <v>1</v>
      </c>
      <c r="G21" s="11">
        <v>1639</v>
      </c>
      <c r="H21" s="8">
        <f t="shared" si="4"/>
        <v>318</v>
      </c>
      <c r="I21" s="8">
        <f t="shared" si="5"/>
        <v>147685</v>
      </c>
      <c r="J21" s="11">
        <v>14</v>
      </c>
      <c r="K21" s="11">
        <v>10449</v>
      </c>
      <c r="L21" s="11">
        <v>304</v>
      </c>
      <c r="M21" s="11">
        <v>137236</v>
      </c>
      <c r="N21" s="11">
        <v>282</v>
      </c>
      <c r="O21" s="12">
        <v>140768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1" customFormat="1" ht="13.5">
      <c r="A22" s="51"/>
      <c r="B22" s="7" t="s">
        <v>32</v>
      </c>
      <c r="C22" s="11">
        <f t="shared" si="2"/>
        <v>87</v>
      </c>
      <c r="D22" s="11">
        <f t="shared" si="3"/>
        <v>39759</v>
      </c>
      <c r="E22" s="11">
        <v>1244</v>
      </c>
      <c r="F22" s="11">
        <v>3</v>
      </c>
      <c r="G22" s="11">
        <v>4725</v>
      </c>
      <c r="H22" s="8">
        <f t="shared" si="4"/>
        <v>84</v>
      </c>
      <c r="I22" s="8">
        <f t="shared" si="5"/>
        <v>35034</v>
      </c>
      <c r="J22" s="11">
        <v>2</v>
      </c>
      <c r="K22" s="11">
        <v>1485</v>
      </c>
      <c r="L22" s="11">
        <v>82</v>
      </c>
      <c r="M22" s="11">
        <v>33549</v>
      </c>
      <c r="N22" s="11">
        <v>78</v>
      </c>
      <c r="O22" s="12">
        <v>37352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1" customFormat="1" ht="13.5">
      <c r="A23" s="51"/>
      <c r="B23" s="7" t="s">
        <v>33</v>
      </c>
      <c r="C23" s="11">
        <f t="shared" si="2"/>
        <v>550</v>
      </c>
      <c r="D23" s="11">
        <f t="shared" si="3"/>
        <v>9205367</v>
      </c>
      <c r="E23" s="11">
        <v>11417</v>
      </c>
      <c r="F23" s="11">
        <v>365</v>
      </c>
      <c r="G23" s="11">
        <v>9116659</v>
      </c>
      <c r="H23" s="8">
        <f t="shared" si="4"/>
        <v>185</v>
      </c>
      <c r="I23" s="8">
        <f t="shared" si="5"/>
        <v>88708</v>
      </c>
      <c r="J23" s="11">
        <v>1</v>
      </c>
      <c r="K23" s="11">
        <v>16726</v>
      </c>
      <c r="L23" s="11">
        <v>184</v>
      </c>
      <c r="M23" s="11">
        <v>71982</v>
      </c>
      <c r="N23" s="11">
        <v>508</v>
      </c>
      <c r="O23" s="12">
        <v>9189378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" customFormat="1" ht="13.5">
      <c r="A24" s="51"/>
      <c r="B24" s="7" t="s">
        <v>34</v>
      </c>
      <c r="C24" s="11">
        <f t="shared" si="2"/>
        <v>248</v>
      </c>
      <c r="D24" s="11">
        <f t="shared" si="3"/>
        <v>1920998</v>
      </c>
      <c r="E24" s="11">
        <v>5675</v>
      </c>
      <c r="F24" s="11">
        <v>157</v>
      </c>
      <c r="G24" s="11">
        <v>1866028</v>
      </c>
      <c r="H24" s="8">
        <f t="shared" si="4"/>
        <v>91</v>
      </c>
      <c r="I24" s="8">
        <f t="shared" si="5"/>
        <v>54970</v>
      </c>
      <c r="J24" s="11">
        <v>3</v>
      </c>
      <c r="K24" s="11">
        <v>20226</v>
      </c>
      <c r="L24" s="11">
        <v>88</v>
      </c>
      <c r="M24" s="11">
        <v>34744</v>
      </c>
      <c r="N24" s="11">
        <v>199</v>
      </c>
      <c r="O24" s="12">
        <v>1890693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" customFormat="1" ht="13.5">
      <c r="A25" s="51"/>
      <c r="B25" s="7"/>
      <c r="C25" s="11"/>
      <c r="D25" s="13"/>
      <c r="E25" s="13"/>
      <c r="F25" s="11"/>
      <c r="G25" s="13"/>
      <c r="H25" s="8"/>
      <c r="I25" s="9"/>
      <c r="J25" s="11"/>
      <c r="K25" s="13"/>
      <c r="L25" s="11"/>
      <c r="M25" s="13"/>
      <c r="N25" s="11"/>
      <c r="O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" customFormat="1" ht="13.5">
      <c r="A26" s="51"/>
      <c r="B26" s="7" t="s">
        <v>35</v>
      </c>
      <c r="C26" s="11">
        <f aca="true" t="shared" si="6" ref="C26:D31">IF(SUM(F26,H26)=0,"- ",SUM(F26,H26))</f>
        <v>361</v>
      </c>
      <c r="D26" s="11">
        <f t="shared" si="6"/>
        <v>3171837</v>
      </c>
      <c r="E26" s="11">
        <v>2792</v>
      </c>
      <c r="F26" s="11" t="s">
        <v>13</v>
      </c>
      <c r="G26" s="11" t="s">
        <v>13</v>
      </c>
      <c r="H26" s="8">
        <f aca="true" t="shared" si="7" ref="H26:I31">IF(SUM(J26,L26)=0,"- ",SUM(L26,J26))</f>
        <v>361</v>
      </c>
      <c r="I26" s="8">
        <f t="shared" si="7"/>
        <v>3171837</v>
      </c>
      <c r="J26" s="11">
        <v>201</v>
      </c>
      <c r="K26" s="11">
        <v>3149476</v>
      </c>
      <c r="L26" s="11">
        <v>160</v>
      </c>
      <c r="M26" s="11">
        <v>22361</v>
      </c>
      <c r="N26" s="11">
        <v>334</v>
      </c>
      <c r="O26" s="12">
        <v>2745735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1" customFormat="1" ht="13.5">
      <c r="A27" s="51"/>
      <c r="B27" s="7" t="s">
        <v>36</v>
      </c>
      <c r="C27" s="11">
        <f aca="true" t="shared" si="8" ref="C27:D29">IF(SUM(F27,H27)=0,"- ",SUM(F27,H27))</f>
        <v>779</v>
      </c>
      <c r="D27" s="11">
        <f t="shared" si="8"/>
        <v>5003214</v>
      </c>
      <c r="E27" s="11">
        <v>3148</v>
      </c>
      <c r="F27" s="11">
        <v>216</v>
      </c>
      <c r="G27" s="11">
        <v>4595169</v>
      </c>
      <c r="H27" s="8">
        <f aca="true" t="shared" si="9" ref="H27:I29">IF(SUM(J27,L27)=0,"- ",SUM(L27,J27))</f>
        <v>563</v>
      </c>
      <c r="I27" s="8">
        <f t="shared" si="9"/>
        <v>408045</v>
      </c>
      <c r="J27" s="11">
        <v>424</v>
      </c>
      <c r="K27" s="11">
        <v>344138</v>
      </c>
      <c r="L27" s="11">
        <v>139</v>
      </c>
      <c r="M27" s="11">
        <v>63907</v>
      </c>
      <c r="N27" s="11">
        <v>775</v>
      </c>
      <c r="O27" s="12">
        <v>4985208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1" customFormat="1" ht="13.5">
      <c r="A28" s="51"/>
      <c r="B28" s="7" t="s">
        <v>37</v>
      </c>
      <c r="C28" s="11">
        <f t="shared" si="8"/>
        <v>316</v>
      </c>
      <c r="D28" s="11">
        <f t="shared" si="8"/>
        <v>17939631</v>
      </c>
      <c r="E28" s="11">
        <v>3135</v>
      </c>
      <c r="F28" s="11">
        <v>310</v>
      </c>
      <c r="G28" s="11">
        <v>17937487</v>
      </c>
      <c r="H28" s="8">
        <f t="shared" si="9"/>
        <v>6</v>
      </c>
      <c r="I28" s="8">
        <f t="shared" si="9"/>
        <v>2144</v>
      </c>
      <c r="J28" s="11">
        <v>1</v>
      </c>
      <c r="K28" s="11">
        <v>749</v>
      </c>
      <c r="L28" s="11">
        <v>5</v>
      </c>
      <c r="M28" s="11">
        <v>1395</v>
      </c>
      <c r="N28" s="11">
        <v>314</v>
      </c>
      <c r="O28" s="12">
        <v>17939233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" customFormat="1" ht="13.5">
      <c r="A29" s="51"/>
      <c r="B29" s="7" t="s">
        <v>38</v>
      </c>
      <c r="C29" s="11">
        <f t="shared" si="8"/>
        <v>767</v>
      </c>
      <c r="D29" s="11">
        <f t="shared" si="8"/>
        <v>18468210</v>
      </c>
      <c r="E29" s="11">
        <v>5819</v>
      </c>
      <c r="F29" s="11">
        <v>642</v>
      </c>
      <c r="G29" s="11">
        <v>18404248</v>
      </c>
      <c r="H29" s="8">
        <f t="shared" si="9"/>
        <v>125</v>
      </c>
      <c r="I29" s="8">
        <f t="shared" si="9"/>
        <v>63962</v>
      </c>
      <c r="J29" s="11">
        <v>37</v>
      </c>
      <c r="K29" s="11">
        <v>27713</v>
      </c>
      <c r="L29" s="11">
        <v>88</v>
      </c>
      <c r="M29" s="11">
        <v>36249</v>
      </c>
      <c r="N29" s="11">
        <v>767</v>
      </c>
      <c r="O29" s="12">
        <v>18468210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1" customFormat="1" ht="13.5">
      <c r="A30" s="51"/>
      <c r="B30" s="7" t="s">
        <v>39</v>
      </c>
      <c r="C30" s="11">
        <f t="shared" si="6"/>
        <v>711</v>
      </c>
      <c r="D30" s="11">
        <f t="shared" si="6"/>
        <v>28107634</v>
      </c>
      <c r="E30" s="11">
        <v>6044</v>
      </c>
      <c r="F30" s="11">
        <v>583</v>
      </c>
      <c r="G30" s="11">
        <v>28050686</v>
      </c>
      <c r="H30" s="8">
        <f t="shared" si="7"/>
        <v>128</v>
      </c>
      <c r="I30" s="8">
        <f t="shared" si="7"/>
        <v>56948</v>
      </c>
      <c r="J30" s="11">
        <v>47</v>
      </c>
      <c r="K30" s="11">
        <v>35203</v>
      </c>
      <c r="L30" s="11">
        <v>81</v>
      </c>
      <c r="M30" s="11">
        <v>21745</v>
      </c>
      <c r="N30" s="11">
        <v>710</v>
      </c>
      <c r="O30" s="12">
        <v>28106885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1" customFormat="1" ht="13.5">
      <c r="A31" s="51"/>
      <c r="B31" s="26" t="s">
        <v>40</v>
      </c>
      <c r="C31" s="27">
        <f t="shared" si="6"/>
        <v>2407</v>
      </c>
      <c r="D31" s="27">
        <f t="shared" si="6"/>
        <v>26017352</v>
      </c>
      <c r="E31" s="27">
        <v>18748</v>
      </c>
      <c r="F31" s="27">
        <v>2366</v>
      </c>
      <c r="G31" s="27">
        <v>26009506</v>
      </c>
      <c r="H31" s="28">
        <f t="shared" si="7"/>
        <v>41</v>
      </c>
      <c r="I31" s="28">
        <f t="shared" si="7"/>
        <v>7846</v>
      </c>
      <c r="J31" s="27" t="s">
        <v>13</v>
      </c>
      <c r="K31" s="27" t="s">
        <v>13</v>
      </c>
      <c r="L31" s="27">
        <v>41</v>
      </c>
      <c r="M31" s="27">
        <v>7846</v>
      </c>
      <c r="N31" s="27">
        <v>2407</v>
      </c>
      <c r="O31" s="29">
        <v>26017352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1" customFormat="1" ht="14.25">
      <c r="A32" s="51"/>
      <c r="B32" s="18" t="s">
        <v>65</v>
      </c>
      <c r="C32" s="19">
        <f aca="true" t="shared" si="10" ref="C32:O32">IF(SUM(C34:C46)=0,"- ",SUM(C34:C46))</f>
        <v>23504</v>
      </c>
      <c r="D32" s="19">
        <f t="shared" si="10"/>
        <v>115261822</v>
      </c>
      <c r="E32" s="19">
        <f t="shared" si="10"/>
        <v>296138</v>
      </c>
      <c r="F32" s="19">
        <f t="shared" si="10"/>
        <v>2366</v>
      </c>
      <c r="G32" s="19">
        <f t="shared" si="10"/>
        <v>72667345</v>
      </c>
      <c r="H32" s="19">
        <f t="shared" si="10"/>
        <v>21138</v>
      </c>
      <c r="I32" s="19">
        <f t="shared" si="10"/>
        <v>42594477</v>
      </c>
      <c r="J32" s="19">
        <f t="shared" si="10"/>
        <v>7134</v>
      </c>
      <c r="K32" s="19">
        <f t="shared" si="10"/>
        <v>37479159</v>
      </c>
      <c r="L32" s="19">
        <f t="shared" si="10"/>
        <v>14004</v>
      </c>
      <c r="M32" s="19">
        <f t="shared" si="10"/>
        <v>5115318</v>
      </c>
      <c r="N32" s="19">
        <f t="shared" si="10"/>
        <v>22659</v>
      </c>
      <c r="O32" s="20">
        <f t="shared" si="10"/>
        <v>114798968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1" customFormat="1" ht="13.5">
      <c r="A33" s="51"/>
      <c r="B33" s="7"/>
      <c r="C33" s="8"/>
      <c r="D33" s="9"/>
      <c r="E33" s="9"/>
      <c r="F33" s="8"/>
      <c r="G33" s="9"/>
      <c r="H33" s="8"/>
      <c r="I33" s="9"/>
      <c r="J33" s="8"/>
      <c r="K33" s="9"/>
      <c r="L33" s="8"/>
      <c r="M33" s="9"/>
      <c r="N33" s="8"/>
      <c r="O33" s="1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1" customFormat="1" ht="13.5">
      <c r="A34" s="51"/>
      <c r="B34" s="7" t="s">
        <v>41</v>
      </c>
      <c r="C34" s="11">
        <f aca="true" t="shared" si="11" ref="C34:C46">IF(SUM(F34,H34)=0,"- ",SUM(F34,H34))</f>
        <v>642</v>
      </c>
      <c r="D34" s="11">
        <f aca="true" t="shared" si="12" ref="D34:D46">IF(SUM(G34,I34)=0,"- ",SUM(G34,I34))</f>
        <v>49521</v>
      </c>
      <c r="E34" s="11">
        <v>47612</v>
      </c>
      <c r="F34" s="11" t="s">
        <v>13</v>
      </c>
      <c r="G34" s="11" t="s">
        <v>13</v>
      </c>
      <c r="H34" s="8">
        <f aca="true" t="shared" si="13" ref="H34:H46">IF(SUM(J34,L34)=0,"- ",SUM(L34,J34))</f>
        <v>642</v>
      </c>
      <c r="I34" s="8">
        <f aca="true" t="shared" si="14" ref="I34:I46">IF(SUM(K34,M34)=0,"- ",SUM(M34,K34))</f>
        <v>49521</v>
      </c>
      <c r="J34" s="11">
        <v>4</v>
      </c>
      <c r="K34" s="11">
        <v>8208</v>
      </c>
      <c r="L34" s="11">
        <v>638</v>
      </c>
      <c r="M34" s="11">
        <v>41313</v>
      </c>
      <c r="N34" s="11">
        <v>31</v>
      </c>
      <c r="O34" s="12">
        <v>8631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1" customFormat="1" ht="13.5">
      <c r="A35" s="51"/>
      <c r="B35" s="7" t="s">
        <v>42</v>
      </c>
      <c r="C35" s="11">
        <f t="shared" si="11"/>
        <v>154</v>
      </c>
      <c r="D35" s="11">
        <f t="shared" si="12"/>
        <v>332339</v>
      </c>
      <c r="E35" s="11">
        <v>2384</v>
      </c>
      <c r="F35" s="11" t="s">
        <v>13</v>
      </c>
      <c r="G35" s="11" t="s">
        <v>13</v>
      </c>
      <c r="H35" s="8">
        <f t="shared" si="13"/>
        <v>154</v>
      </c>
      <c r="I35" s="8">
        <f t="shared" si="14"/>
        <v>332339</v>
      </c>
      <c r="J35" s="11">
        <v>71</v>
      </c>
      <c r="K35" s="11">
        <v>316173</v>
      </c>
      <c r="L35" s="11">
        <v>83</v>
      </c>
      <c r="M35" s="11">
        <v>16166</v>
      </c>
      <c r="N35" s="11">
        <v>151</v>
      </c>
      <c r="O35" s="12">
        <v>318744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1" customFormat="1" ht="13.5">
      <c r="A36" s="51"/>
      <c r="B36" s="7" t="s">
        <v>43</v>
      </c>
      <c r="C36" s="11">
        <f t="shared" si="11"/>
        <v>470</v>
      </c>
      <c r="D36" s="11">
        <f t="shared" si="12"/>
        <v>218596</v>
      </c>
      <c r="E36" s="11">
        <v>7909</v>
      </c>
      <c r="F36" s="11">
        <v>1</v>
      </c>
      <c r="G36" s="11">
        <v>1572</v>
      </c>
      <c r="H36" s="8">
        <f t="shared" si="13"/>
        <v>469</v>
      </c>
      <c r="I36" s="8">
        <f t="shared" si="14"/>
        <v>217024</v>
      </c>
      <c r="J36" s="11">
        <v>1</v>
      </c>
      <c r="K36" s="11">
        <v>749</v>
      </c>
      <c r="L36" s="11">
        <v>468</v>
      </c>
      <c r="M36" s="11">
        <v>216275</v>
      </c>
      <c r="N36" s="11">
        <v>469</v>
      </c>
      <c r="O36" s="12">
        <v>217847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1" customFormat="1" ht="13.5">
      <c r="A37" s="51"/>
      <c r="B37" s="7" t="s">
        <v>44</v>
      </c>
      <c r="C37" s="11">
        <f t="shared" si="11"/>
        <v>6977</v>
      </c>
      <c r="D37" s="11">
        <f t="shared" si="12"/>
        <v>20230920</v>
      </c>
      <c r="E37" s="11">
        <v>28601</v>
      </c>
      <c r="F37" s="11">
        <v>304</v>
      </c>
      <c r="G37" s="11">
        <v>1975881</v>
      </c>
      <c r="H37" s="8">
        <f t="shared" si="13"/>
        <v>6673</v>
      </c>
      <c r="I37" s="8">
        <f t="shared" si="14"/>
        <v>18255039</v>
      </c>
      <c r="J37" s="11">
        <v>2423</v>
      </c>
      <c r="K37" s="11">
        <v>16896134</v>
      </c>
      <c r="L37" s="11">
        <v>4250</v>
      </c>
      <c r="M37" s="11">
        <v>1358905</v>
      </c>
      <c r="N37" s="11">
        <v>6939</v>
      </c>
      <c r="O37" s="12">
        <v>20149018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" customFormat="1" ht="13.5">
      <c r="A38" s="51"/>
      <c r="B38" s="7" t="s">
        <v>45</v>
      </c>
      <c r="C38" s="11">
        <f t="shared" si="11"/>
        <v>1183</v>
      </c>
      <c r="D38" s="11">
        <f t="shared" si="12"/>
        <v>1721465</v>
      </c>
      <c r="E38" s="11">
        <v>21054</v>
      </c>
      <c r="F38" s="11">
        <v>52</v>
      </c>
      <c r="G38" s="11">
        <v>96858</v>
      </c>
      <c r="H38" s="8">
        <f t="shared" si="13"/>
        <v>1131</v>
      </c>
      <c r="I38" s="8">
        <f t="shared" si="14"/>
        <v>1624607</v>
      </c>
      <c r="J38" s="11">
        <v>203</v>
      </c>
      <c r="K38" s="11">
        <v>1214431</v>
      </c>
      <c r="L38" s="11">
        <v>928</v>
      </c>
      <c r="M38" s="11">
        <v>410176</v>
      </c>
      <c r="N38" s="11">
        <v>1178</v>
      </c>
      <c r="O38" s="12">
        <v>1701703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1" customFormat="1" ht="13.5">
      <c r="A39" s="51"/>
      <c r="B39" s="7" t="s">
        <v>46</v>
      </c>
      <c r="C39" s="11">
        <f t="shared" si="11"/>
        <v>3702</v>
      </c>
      <c r="D39" s="11">
        <f t="shared" si="12"/>
        <v>32656676</v>
      </c>
      <c r="E39" s="11">
        <v>39435</v>
      </c>
      <c r="F39" s="11">
        <v>636</v>
      </c>
      <c r="G39" s="11">
        <v>18180605</v>
      </c>
      <c r="H39" s="8">
        <f t="shared" si="13"/>
        <v>3066</v>
      </c>
      <c r="I39" s="8">
        <f t="shared" si="14"/>
        <v>14476071</v>
      </c>
      <c r="J39" s="11">
        <v>1566</v>
      </c>
      <c r="K39" s="11">
        <v>13823191</v>
      </c>
      <c r="L39" s="11">
        <v>1500</v>
      </c>
      <c r="M39" s="11">
        <v>652880</v>
      </c>
      <c r="N39" s="11">
        <v>3683</v>
      </c>
      <c r="O39" s="12">
        <v>32626217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1" customFormat="1" ht="13.5">
      <c r="A40" s="51"/>
      <c r="B40" s="21" t="s">
        <v>47</v>
      </c>
      <c r="C40" s="11">
        <f t="shared" si="11"/>
        <v>3916</v>
      </c>
      <c r="D40" s="11">
        <f t="shared" si="12"/>
        <v>24849795</v>
      </c>
      <c r="E40" s="11">
        <v>75763</v>
      </c>
      <c r="F40" s="11">
        <v>589</v>
      </c>
      <c r="G40" s="11">
        <v>22616559</v>
      </c>
      <c r="H40" s="8">
        <f t="shared" si="13"/>
        <v>3327</v>
      </c>
      <c r="I40" s="8">
        <f t="shared" si="14"/>
        <v>2233236</v>
      </c>
      <c r="J40" s="11">
        <v>587</v>
      </c>
      <c r="K40" s="11">
        <v>1019925</v>
      </c>
      <c r="L40" s="11">
        <v>2740</v>
      </c>
      <c r="M40" s="11">
        <v>1213311</v>
      </c>
      <c r="N40" s="11">
        <v>3907</v>
      </c>
      <c r="O40" s="12">
        <v>24796562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1" customFormat="1" ht="13.5">
      <c r="A41" s="51"/>
      <c r="B41" s="7" t="s">
        <v>48</v>
      </c>
      <c r="C41" s="11">
        <f t="shared" si="11"/>
        <v>2316</v>
      </c>
      <c r="D41" s="11">
        <f t="shared" si="12"/>
        <v>8905657</v>
      </c>
      <c r="E41" s="11">
        <v>24519</v>
      </c>
      <c r="F41" s="11">
        <v>332</v>
      </c>
      <c r="G41" s="11">
        <v>7486766</v>
      </c>
      <c r="H41" s="8">
        <f t="shared" si="13"/>
        <v>1984</v>
      </c>
      <c r="I41" s="8">
        <f t="shared" si="14"/>
        <v>1418891</v>
      </c>
      <c r="J41" s="11">
        <v>620</v>
      </c>
      <c r="K41" s="11">
        <v>1008187</v>
      </c>
      <c r="L41" s="11">
        <v>1364</v>
      </c>
      <c r="M41" s="11">
        <v>410704</v>
      </c>
      <c r="N41" s="11">
        <v>2235</v>
      </c>
      <c r="O41" s="12">
        <v>8798048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1" customFormat="1" ht="13.5">
      <c r="A42" s="51"/>
      <c r="B42" s="7" t="s">
        <v>49</v>
      </c>
      <c r="C42" s="11">
        <f t="shared" si="11"/>
        <v>2005</v>
      </c>
      <c r="D42" s="11">
        <f t="shared" si="12"/>
        <v>18335942</v>
      </c>
      <c r="E42" s="11">
        <v>19866</v>
      </c>
      <c r="F42" s="11">
        <v>243</v>
      </c>
      <c r="G42" s="11">
        <v>15324742</v>
      </c>
      <c r="H42" s="8">
        <f t="shared" si="13"/>
        <v>1762</v>
      </c>
      <c r="I42" s="8">
        <f t="shared" si="14"/>
        <v>3011200</v>
      </c>
      <c r="J42" s="11">
        <v>1337</v>
      </c>
      <c r="K42" s="11">
        <v>2809623</v>
      </c>
      <c r="L42" s="11">
        <v>425</v>
      </c>
      <c r="M42" s="11">
        <v>201577</v>
      </c>
      <c r="N42" s="11">
        <v>1964</v>
      </c>
      <c r="O42" s="12">
        <v>18276186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1" customFormat="1" ht="13.5">
      <c r="A43" s="51"/>
      <c r="B43" s="7" t="s">
        <v>50</v>
      </c>
      <c r="C43" s="11">
        <f t="shared" si="11"/>
        <v>1321</v>
      </c>
      <c r="D43" s="11">
        <f t="shared" si="12"/>
        <v>682402</v>
      </c>
      <c r="E43" s="11">
        <v>15905</v>
      </c>
      <c r="F43" s="11">
        <v>55</v>
      </c>
      <c r="G43" s="11">
        <v>85472</v>
      </c>
      <c r="H43" s="8">
        <f t="shared" si="13"/>
        <v>1266</v>
      </c>
      <c r="I43" s="8">
        <f t="shared" si="14"/>
        <v>596930</v>
      </c>
      <c r="J43" s="11">
        <v>96</v>
      </c>
      <c r="K43" s="11">
        <v>71226</v>
      </c>
      <c r="L43" s="11">
        <v>1170</v>
      </c>
      <c r="M43" s="11">
        <v>525704</v>
      </c>
      <c r="N43" s="11">
        <v>1319</v>
      </c>
      <c r="O43" s="12">
        <v>680946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1" customFormat="1" ht="13.5">
      <c r="A44" s="51"/>
      <c r="B44" s="7" t="s">
        <v>51</v>
      </c>
      <c r="C44" s="11">
        <f t="shared" si="11"/>
        <v>492</v>
      </c>
      <c r="D44" s="11">
        <f t="shared" si="12"/>
        <v>423429</v>
      </c>
      <c r="E44" s="11">
        <v>5859</v>
      </c>
      <c r="F44" s="11">
        <v>69</v>
      </c>
      <c r="G44" s="11">
        <v>290812</v>
      </c>
      <c r="H44" s="8">
        <f t="shared" si="13"/>
        <v>423</v>
      </c>
      <c r="I44" s="8">
        <f t="shared" si="14"/>
        <v>132617</v>
      </c>
      <c r="J44" s="11">
        <v>138</v>
      </c>
      <c r="K44" s="11">
        <v>105347</v>
      </c>
      <c r="L44" s="11">
        <v>285</v>
      </c>
      <c r="M44" s="11">
        <v>27270</v>
      </c>
      <c r="N44" s="11">
        <v>491</v>
      </c>
      <c r="O44" s="12">
        <v>420939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1" customFormat="1" ht="13.5">
      <c r="A45" s="51"/>
      <c r="B45" s="7" t="s">
        <v>52</v>
      </c>
      <c r="C45" s="11">
        <f t="shared" si="11"/>
        <v>299</v>
      </c>
      <c r="D45" s="11">
        <f t="shared" si="12"/>
        <v>2549318</v>
      </c>
      <c r="E45" s="11">
        <v>5367</v>
      </c>
      <c r="F45" s="11">
        <v>58</v>
      </c>
      <c r="G45" s="11">
        <v>2302316</v>
      </c>
      <c r="H45" s="8">
        <f t="shared" si="13"/>
        <v>241</v>
      </c>
      <c r="I45" s="8">
        <f t="shared" si="14"/>
        <v>247002</v>
      </c>
      <c r="J45" s="11">
        <v>88</v>
      </c>
      <c r="K45" s="11">
        <v>205965</v>
      </c>
      <c r="L45" s="11">
        <v>153</v>
      </c>
      <c r="M45" s="11">
        <v>41037</v>
      </c>
      <c r="N45" s="11">
        <v>265</v>
      </c>
      <c r="O45" s="12">
        <v>2498365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1" customFormat="1" ht="13.5">
      <c r="A46" s="64"/>
      <c r="B46" s="33" t="s">
        <v>53</v>
      </c>
      <c r="C46" s="27">
        <f t="shared" si="11"/>
        <v>27</v>
      </c>
      <c r="D46" s="27">
        <f t="shared" si="12"/>
        <v>4305762</v>
      </c>
      <c r="E46" s="27">
        <v>1864</v>
      </c>
      <c r="F46" s="27">
        <v>27</v>
      </c>
      <c r="G46" s="27">
        <v>4305762</v>
      </c>
      <c r="H46" s="28" t="str">
        <f t="shared" si="13"/>
        <v>- </v>
      </c>
      <c r="I46" s="28" t="str">
        <f t="shared" si="14"/>
        <v>- </v>
      </c>
      <c r="J46" s="27" t="s">
        <v>13</v>
      </c>
      <c r="K46" s="27" t="s">
        <v>13</v>
      </c>
      <c r="L46" s="27" t="s">
        <v>13</v>
      </c>
      <c r="M46" s="27" t="s">
        <v>13</v>
      </c>
      <c r="N46" s="27">
        <v>27</v>
      </c>
      <c r="O46" s="29">
        <v>4305762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1" customFormat="1" ht="14.25">
      <c r="A47" s="51" t="s">
        <v>14</v>
      </c>
      <c r="B47" s="18" t="s">
        <v>62</v>
      </c>
      <c r="C47" s="19">
        <f aca="true" t="shared" si="15" ref="C47:I47">IF(SUM(C49:C50)=0,"- ",SUM(C49:C50))</f>
        <v>353</v>
      </c>
      <c r="D47" s="19">
        <f t="shared" si="15"/>
        <v>31556</v>
      </c>
      <c r="E47" s="19">
        <f t="shared" si="15"/>
        <v>389</v>
      </c>
      <c r="F47" s="19" t="str">
        <f t="shared" si="15"/>
        <v>- </v>
      </c>
      <c r="G47" s="19" t="str">
        <f t="shared" si="15"/>
        <v>- </v>
      </c>
      <c r="H47" s="19">
        <f t="shared" si="15"/>
        <v>353</v>
      </c>
      <c r="I47" s="19">
        <f t="shared" si="15"/>
        <v>31556</v>
      </c>
      <c r="J47" s="19" t="str">
        <f aca="true" t="shared" si="16" ref="J47:O47">IF(SUM(J49:J50)=0,"- ",SUM(J49:J50))</f>
        <v>- </v>
      </c>
      <c r="K47" s="19" t="str">
        <f t="shared" si="16"/>
        <v>- </v>
      </c>
      <c r="L47" s="19">
        <f t="shared" si="16"/>
        <v>353</v>
      </c>
      <c r="M47" s="19">
        <f t="shared" si="16"/>
        <v>31556</v>
      </c>
      <c r="N47" s="19">
        <f t="shared" si="16"/>
        <v>353</v>
      </c>
      <c r="O47" s="25">
        <f t="shared" si="16"/>
        <v>31556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1" customFormat="1" ht="13.5">
      <c r="A48" s="51"/>
      <c r="B48" s="7"/>
      <c r="C48" s="8"/>
      <c r="D48" s="9"/>
      <c r="E48" s="9"/>
      <c r="F48" s="8"/>
      <c r="G48" s="9"/>
      <c r="H48" s="8"/>
      <c r="I48" s="9"/>
      <c r="J48" s="8"/>
      <c r="K48" s="9"/>
      <c r="L48" s="8"/>
      <c r="M48" s="9"/>
      <c r="N48" s="8"/>
      <c r="O48" s="10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1" customFormat="1" ht="13.5">
      <c r="A49" s="51"/>
      <c r="B49" s="7" t="s">
        <v>54</v>
      </c>
      <c r="C49" s="11">
        <f>IF(SUM(F49,H49)=0,"- ",SUM(F49,H49))</f>
        <v>23</v>
      </c>
      <c r="D49" s="11">
        <f>IF(SUM(G49,I49)=0,"- ",SUM(G49,I49))</f>
        <v>4300</v>
      </c>
      <c r="E49" s="11">
        <v>160</v>
      </c>
      <c r="F49" s="11" t="s">
        <v>13</v>
      </c>
      <c r="G49" s="11" t="s">
        <v>13</v>
      </c>
      <c r="H49" s="8">
        <f>IF(SUM(J49,L49)=0,"- ",SUM(L49,J49))</f>
        <v>23</v>
      </c>
      <c r="I49" s="8">
        <f>IF(SUM(K49,M49)=0,"- ",SUM(M49,K49))</f>
        <v>4300</v>
      </c>
      <c r="J49" s="11" t="s">
        <v>13</v>
      </c>
      <c r="K49" s="11" t="s">
        <v>13</v>
      </c>
      <c r="L49" s="11">
        <v>23</v>
      </c>
      <c r="M49" s="11">
        <v>4300</v>
      </c>
      <c r="N49" s="11">
        <v>23</v>
      </c>
      <c r="O49" s="12">
        <v>4300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1" customFormat="1" ht="13.5">
      <c r="A50" s="64"/>
      <c r="B50" s="33" t="s">
        <v>55</v>
      </c>
      <c r="C50" s="27">
        <f>IF(SUM(F50,H50)=0,"- ",SUM(F50,H50))</f>
        <v>330</v>
      </c>
      <c r="D50" s="27">
        <f>IF(SUM(G50,I50)=0,"- ",SUM(G50,I50))</f>
        <v>27256</v>
      </c>
      <c r="E50" s="27">
        <v>229</v>
      </c>
      <c r="F50" s="27" t="s">
        <v>13</v>
      </c>
      <c r="G50" s="27" t="s">
        <v>13</v>
      </c>
      <c r="H50" s="28">
        <f>IF(SUM(J50,L50)=0,"- ",SUM(L50,J50))</f>
        <v>330</v>
      </c>
      <c r="I50" s="28">
        <f>IF(SUM(K50,M50)=0,"- ",SUM(M50,K50))</f>
        <v>27256</v>
      </c>
      <c r="J50" s="27" t="s">
        <v>13</v>
      </c>
      <c r="K50" s="27" t="s">
        <v>13</v>
      </c>
      <c r="L50" s="27">
        <v>330</v>
      </c>
      <c r="M50" s="27">
        <v>27256</v>
      </c>
      <c r="N50" s="27">
        <v>330</v>
      </c>
      <c r="O50" s="29">
        <v>27256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1" customFormat="1" ht="14.25">
      <c r="A51" s="51" t="s">
        <v>15</v>
      </c>
      <c r="B51" s="18" t="s">
        <v>63</v>
      </c>
      <c r="C51" s="19">
        <f aca="true" t="shared" si="17" ref="C51:I51">IF(SUM(C53:C55)=0,"- ",SUM(C53:C55))</f>
        <v>437</v>
      </c>
      <c r="D51" s="19">
        <f t="shared" si="17"/>
        <v>381430</v>
      </c>
      <c r="E51" s="19">
        <f t="shared" si="17"/>
        <v>7662</v>
      </c>
      <c r="F51" s="19">
        <f t="shared" si="17"/>
        <v>29</v>
      </c>
      <c r="G51" s="19">
        <f t="shared" si="17"/>
        <v>25681</v>
      </c>
      <c r="H51" s="19">
        <f t="shared" si="17"/>
        <v>408</v>
      </c>
      <c r="I51" s="19">
        <f t="shared" si="17"/>
        <v>355749</v>
      </c>
      <c r="J51" s="19">
        <f aca="true" t="shared" si="18" ref="J51:O51">IF(SUM(J53:J55)=0,"- ",SUM(J53:J55))</f>
        <v>377</v>
      </c>
      <c r="K51" s="19">
        <f t="shared" si="18"/>
        <v>349268</v>
      </c>
      <c r="L51" s="19">
        <f t="shared" si="18"/>
        <v>31</v>
      </c>
      <c r="M51" s="19">
        <f t="shared" si="18"/>
        <v>6481</v>
      </c>
      <c r="N51" s="19">
        <f t="shared" si="18"/>
        <v>30</v>
      </c>
      <c r="O51" s="20">
        <f t="shared" si="18"/>
        <v>5784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1" customFormat="1" ht="13.5">
      <c r="A52" s="51"/>
      <c r="B52" s="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1" customFormat="1" ht="13.5">
      <c r="A53" s="51"/>
      <c r="B53" s="7" t="s">
        <v>56</v>
      </c>
      <c r="C53" s="11">
        <f aca="true" t="shared" si="19" ref="C53:D55">IF(SUM(F53,H53)=0,"- ",SUM(F53,H53))</f>
        <v>407</v>
      </c>
      <c r="D53" s="11">
        <f t="shared" si="19"/>
        <v>375646</v>
      </c>
      <c r="E53" s="11">
        <v>7547</v>
      </c>
      <c r="F53" s="11">
        <v>29</v>
      </c>
      <c r="G53" s="11">
        <v>25681</v>
      </c>
      <c r="H53" s="8">
        <f aca="true" t="shared" si="20" ref="H53:I55">IF(SUM(J53,L53)=0,"- ",SUM(L53,J53))</f>
        <v>378</v>
      </c>
      <c r="I53" s="8">
        <f t="shared" si="20"/>
        <v>349965</v>
      </c>
      <c r="J53" s="11">
        <v>377</v>
      </c>
      <c r="K53" s="11">
        <v>349268</v>
      </c>
      <c r="L53" s="11">
        <v>1</v>
      </c>
      <c r="M53" s="11">
        <v>697</v>
      </c>
      <c r="N53" s="11" t="s">
        <v>13</v>
      </c>
      <c r="O53" s="12" t="s">
        <v>13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1" customFormat="1" ht="13.5">
      <c r="A54" s="51"/>
      <c r="B54" s="7" t="s">
        <v>57</v>
      </c>
      <c r="C54" s="11">
        <f t="shared" si="19"/>
        <v>30</v>
      </c>
      <c r="D54" s="11">
        <f t="shared" si="19"/>
        <v>5784</v>
      </c>
      <c r="E54" s="11">
        <v>115</v>
      </c>
      <c r="F54" s="11" t="s">
        <v>13</v>
      </c>
      <c r="G54" s="11" t="s">
        <v>13</v>
      </c>
      <c r="H54" s="8">
        <f t="shared" si="20"/>
        <v>30</v>
      </c>
      <c r="I54" s="8">
        <f t="shared" si="20"/>
        <v>5784</v>
      </c>
      <c r="J54" s="11" t="s">
        <v>13</v>
      </c>
      <c r="K54" s="11" t="s">
        <v>13</v>
      </c>
      <c r="L54" s="11">
        <v>30</v>
      </c>
      <c r="M54" s="11">
        <v>5784</v>
      </c>
      <c r="N54" s="11">
        <v>30</v>
      </c>
      <c r="O54" s="12">
        <v>5784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1" customFormat="1" ht="13.5">
      <c r="A55" s="64"/>
      <c r="B55" s="26" t="s">
        <v>58</v>
      </c>
      <c r="C55" s="27" t="str">
        <f t="shared" si="19"/>
        <v>- </v>
      </c>
      <c r="D55" s="27" t="str">
        <f t="shared" si="19"/>
        <v>- </v>
      </c>
      <c r="E55" s="27" t="s">
        <v>13</v>
      </c>
      <c r="F55" s="27" t="s">
        <v>13</v>
      </c>
      <c r="G55" s="27" t="s">
        <v>13</v>
      </c>
      <c r="H55" s="28" t="str">
        <f t="shared" si="20"/>
        <v>- </v>
      </c>
      <c r="I55" s="28" t="str">
        <f t="shared" si="20"/>
        <v>- </v>
      </c>
      <c r="J55" s="27" t="s">
        <v>13</v>
      </c>
      <c r="K55" s="27" t="s">
        <v>13</v>
      </c>
      <c r="L55" s="27" t="s">
        <v>13</v>
      </c>
      <c r="M55" s="27" t="s">
        <v>13</v>
      </c>
      <c r="N55" s="27" t="s">
        <v>13</v>
      </c>
      <c r="O55" s="29" t="s">
        <v>13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1" customFormat="1" ht="14.25">
      <c r="A56" s="51" t="s">
        <v>16</v>
      </c>
      <c r="B56" s="18" t="s">
        <v>64</v>
      </c>
      <c r="C56" s="19">
        <f aca="true" t="shared" si="21" ref="C56:I56">IF(SUM(C58:C59)=0,"- ",SUM(C58:C59))</f>
        <v>2</v>
      </c>
      <c r="D56" s="19">
        <f t="shared" si="21"/>
        <v>202</v>
      </c>
      <c r="E56" s="19">
        <f t="shared" si="21"/>
        <v>9</v>
      </c>
      <c r="F56" s="19" t="str">
        <f t="shared" si="21"/>
        <v>- </v>
      </c>
      <c r="G56" s="19" t="str">
        <f t="shared" si="21"/>
        <v>- </v>
      </c>
      <c r="H56" s="19">
        <f t="shared" si="21"/>
        <v>2</v>
      </c>
      <c r="I56" s="19">
        <f t="shared" si="21"/>
        <v>202</v>
      </c>
      <c r="J56" s="19" t="str">
        <f aca="true" t="shared" si="22" ref="J56:O56">IF(SUM(J58:J59)=0,"- ",SUM(J58:J59))</f>
        <v>- </v>
      </c>
      <c r="K56" s="19" t="str">
        <f t="shared" si="22"/>
        <v>- </v>
      </c>
      <c r="L56" s="19">
        <f t="shared" si="22"/>
        <v>2</v>
      </c>
      <c r="M56" s="19">
        <f t="shared" si="22"/>
        <v>202</v>
      </c>
      <c r="N56" s="19">
        <f t="shared" si="22"/>
        <v>1</v>
      </c>
      <c r="O56" s="20">
        <f t="shared" si="22"/>
        <v>101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1" customFormat="1" ht="13.5">
      <c r="A57" s="51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1" customFormat="1" ht="13.5">
      <c r="A58" s="51"/>
      <c r="B58" s="7" t="s">
        <v>59</v>
      </c>
      <c r="C58" s="11" t="str">
        <f>IF(SUM(F58,H58)=0,"- ",SUM(F58,H58))</f>
        <v>- </v>
      </c>
      <c r="D58" s="11" t="str">
        <f>IF(SUM(G58,I58)=0,"- ",SUM(G58,I58))</f>
        <v>- </v>
      </c>
      <c r="E58" s="11" t="s">
        <v>13</v>
      </c>
      <c r="F58" s="11" t="s">
        <v>13</v>
      </c>
      <c r="G58" s="11" t="s">
        <v>13</v>
      </c>
      <c r="H58" s="8" t="str">
        <f>IF(SUM(J58,L58)=0,"- ",SUM(L58,J58))</f>
        <v>- </v>
      </c>
      <c r="I58" s="8" t="str">
        <f>IF(SUM(K58,M58)=0,"- ",SUM(M58,K58))</f>
        <v>- </v>
      </c>
      <c r="J58" s="11" t="s">
        <v>13</v>
      </c>
      <c r="K58" s="11" t="s">
        <v>13</v>
      </c>
      <c r="L58" s="11" t="s">
        <v>13</v>
      </c>
      <c r="M58" s="11" t="s">
        <v>13</v>
      </c>
      <c r="N58" s="11" t="s">
        <v>13</v>
      </c>
      <c r="O58" s="12" t="s">
        <v>13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1" customFormat="1" ht="14.25" thickBot="1">
      <c r="A59" s="52"/>
      <c r="B59" s="22" t="s">
        <v>60</v>
      </c>
      <c r="C59" s="15">
        <f>IF(SUM(F59,H59)=0,"- ",SUM(F59,H59))</f>
        <v>2</v>
      </c>
      <c r="D59" s="15">
        <f>IF(SUM(G59,I59)=0,"- ",SUM(G59,I59))</f>
        <v>202</v>
      </c>
      <c r="E59" s="15">
        <v>9</v>
      </c>
      <c r="F59" s="15" t="s">
        <v>13</v>
      </c>
      <c r="G59" s="15" t="s">
        <v>13</v>
      </c>
      <c r="H59" s="16">
        <f>IF(SUM(J59,L59)=0,"- ",SUM(L59,J59))</f>
        <v>2</v>
      </c>
      <c r="I59" s="16">
        <f>IF(SUM(K59,M59)=0,"- ",SUM(M59,K59))</f>
        <v>202</v>
      </c>
      <c r="J59" s="15" t="s">
        <v>13</v>
      </c>
      <c r="K59" s="15" t="s">
        <v>13</v>
      </c>
      <c r="L59" s="15">
        <v>2</v>
      </c>
      <c r="M59" s="15">
        <v>202</v>
      </c>
      <c r="N59" s="15">
        <v>1</v>
      </c>
      <c r="O59" s="17">
        <v>101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15" ht="13.5">
      <c r="A60" s="34" t="s">
        <v>19</v>
      </c>
      <c r="G60" s="2"/>
      <c r="H60" s="2"/>
      <c r="I60" s="2"/>
      <c r="J60" s="2"/>
      <c r="K60" s="2"/>
      <c r="L60" s="2"/>
      <c r="M60" s="2"/>
      <c r="N60" s="2"/>
      <c r="O60" s="24"/>
    </row>
  </sheetData>
  <sheetProtection/>
  <mergeCells count="28">
    <mergeCell ref="A56:A59"/>
    <mergeCell ref="A3:B5"/>
    <mergeCell ref="A6:B7"/>
    <mergeCell ref="A8:A46"/>
    <mergeCell ref="C3:E4"/>
    <mergeCell ref="F3:G4"/>
    <mergeCell ref="D6:D7"/>
    <mergeCell ref="A47:A50"/>
    <mergeCell ref="A51:A55"/>
    <mergeCell ref="F6:F7"/>
    <mergeCell ref="A1:O1"/>
    <mergeCell ref="M2:O2"/>
    <mergeCell ref="L4:M4"/>
    <mergeCell ref="N3:O4"/>
    <mergeCell ref="O6:O7"/>
    <mergeCell ref="C6:C7"/>
    <mergeCell ref="H4:I4"/>
    <mergeCell ref="J4:K4"/>
    <mergeCell ref="G6:G7"/>
    <mergeCell ref="E6:E7"/>
    <mergeCell ref="H3:M3"/>
    <mergeCell ref="N6:N7"/>
    <mergeCell ref="H6:H7"/>
    <mergeCell ref="I6:I7"/>
    <mergeCell ref="J6:J7"/>
    <mergeCell ref="M6:M7"/>
    <mergeCell ref="L6:L7"/>
    <mergeCell ref="K6:K7"/>
  </mergeCells>
  <printOptions horizontalCentered="1"/>
  <pageMargins left="0.7874015748031497" right="0.7874015748031497" top="0.6299212598425197" bottom="0.5905511811023623" header="0.3937007874015748" footer="0"/>
  <pageSetup horizontalDpi="300" verticalDpi="300" orientation="landscape" paperSize="8" r:id="rId1"/>
  <headerFooter alignWithMargins="0">
    <oddHeader>&amp;C&amp;"ＭＳ 明朝,太字"&amp;16施設別船舶けい留状況表　</oddHeader>
  </headerFooter>
  <rowBreaks count="1" manualBreakCount="1">
    <brk id="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2015-11-12T11:57:20Z</cp:lastPrinted>
  <dcterms:created xsi:type="dcterms:W3CDTF">1999-04-09T08:20:44Z</dcterms:created>
  <dcterms:modified xsi:type="dcterms:W3CDTF">2017-04-10T08:22:26Z</dcterms:modified>
  <cp:category/>
  <cp:version/>
  <cp:contentType/>
  <cp:contentStatus/>
</cp:coreProperties>
</file>