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00" activeTab="0"/>
  </bookViews>
  <sheets>
    <sheet name="入港船舶　トン級別年次推移表（５年比較）" sheetId="1" r:id="rId1"/>
  </sheets>
  <definedNames>
    <definedName name="_xlnm.Print_Area" localSheetId="0">'入港船舶　トン級別年次推移表（５年比較）'!$A$2:$N$83</definedName>
    <definedName name="_xlnm.Print_Titles" localSheetId="0">'入港船舶　トン級別年次推移表（５年比較）'!$2:$4</definedName>
  </definedNames>
  <calcPr fullCalcOnLoad="1"/>
</workbook>
</file>

<file path=xl/sharedStrings.xml><?xml version="1.0" encoding="utf-8"?>
<sst xmlns="http://schemas.openxmlformats.org/spreadsheetml/2006/main" count="205" uniqueCount="38">
  <si>
    <t>50,000トン以上</t>
  </si>
  <si>
    <t>計</t>
  </si>
  <si>
    <t>外航計</t>
  </si>
  <si>
    <t>外国船</t>
  </si>
  <si>
    <t xml:space="preserve">- </t>
  </si>
  <si>
    <t>日本船</t>
  </si>
  <si>
    <t>内航計</t>
  </si>
  <si>
    <t>30,000トン以上</t>
  </si>
  <si>
    <t>20,000トン以上</t>
  </si>
  <si>
    <t>15,000トン以上</t>
  </si>
  <si>
    <t>10,000トン以上</t>
  </si>
  <si>
    <t>7,000トン以上</t>
  </si>
  <si>
    <t>5,000トン以上</t>
  </si>
  <si>
    <t>3,000トン以上</t>
  </si>
  <si>
    <t>1,000トン以上</t>
  </si>
  <si>
    <t>700トン以上</t>
  </si>
  <si>
    <t>500トン以上</t>
  </si>
  <si>
    <t>100トン以上</t>
  </si>
  <si>
    <t>100トン未満</t>
  </si>
  <si>
    <t>入港船舶　トン級別年次推移表(５年比較)</t>
  </si>
  <si>
    <t>（単位：隻・総トン）</t>
  </si>
  <si>
    <t>トン級別</t>
  </si>
  <si>
    <t>平成28年</t>
  </si>
  <si>
    <t>前年比（％）</t>
  </si>
  <si>
    <t>平成27年</t>
  </si>
  <si>
    <t>平成26年</t>
  </si>
  <si>
    <t>平成25年</t>
  </si>
  <si>
    <t>平成24年</t>
  </si>
  <si>
    <t>隻　数</t>
  </si>
  <si>
    <t>総トン数</t>
  </si>
  <si>
    <t>合　　　計</t>
  </si>
  <si>
    <t>計</t>
  </si>
  <si>
    <t>外航計</t>
  </si>
  <si>
    <t>外国船</t>
  </si>
  <si>
    <t>日本船</t>
  </si>
  <si>
    <t>内航計</t>
  </si>
  <si>
    <t>100,000トン以上</t>
  </si>
  <si>
    <t xml:space="preserve">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</si>
</sst>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 shrinkToFit="1"/>
    </xf>
    <xf numFmtId="38" fontId="2" fillId="0" borderId="13" xfId="0" applyNumberFormat="1" applyFont="1" applyBorder="1" applyAlignment="1" quotePrefix="1">
      <alignment horizontal="right" vertical="center" shrinkToFit="1"/>
    </xf>
    <xf numFmtId="38" fontId="2" fillId="0" borderId="0" xfId="0" applyNumberFormat="1" applyFont="1" applyBorder="1" applyAlignment="1" quotePrefix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vertical="center"/>
    </xf>
    <xf numFmtId="38" fontId="2" fillId="0" borderId="14" xfId="0" applyNumberFormat="1" applyFont="1" applyBorder="1" applyAlignment="1" quotePrefix="1">
      <alignment horizontal="right" vertical="center" shrinkToFit="1"/>
    </xf>
    <xf numFmtId="38" fontId="2" fillId="0" borderId="16" xfId="0" applyNumberFormat="1" applyFont="1" applyBorder="1" applyAlignment="1" quotePrefix="1">
      <alignment horizontal="right" vertical="center" shrinkToFit="1"/>
    </xf>
    <xf numFmtId="0" fontId="2" fillId="0" borderId="17" xfId="0" applyFont="1" applyBorder="1" applyAlignment="1">
      <alignment vertical="center"/>
    </xf>
    <xf numFmtId="38" fontId="2" fillId="0" borderId="18" xfId="0" applyNumberFormat="1" applyFont="1" applyBorder="1" applyAlignment="1" quotePrefix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38" fontId="2" fillId="0" borderId="19" xfId="0" applyNumberFormat="1" applyFont="1" applyBorder="1" applyAlignment="1" quotePrefix="1">
      <alignment horizontal="right" vertical="center" shrinkToFit="1"/>
    </xf>
    <xf numFmtId="0" fontId="2" fillId="0" borderId="20" xfId="0" applyFont="1" applyBorder="1" applyAlignment="1">
      <alignment vertical="center"/>
    </xf>
    <xf numFmtId="38" fontId="2" fillId="0" borderId="15" xfId="0" applyNumberFormat="1" applyFont="1" applyBorder="1" applyAlignment="1" quotePrefix="1">
      <alignment horizontal="right" vertical="center" shrinkToFit="1"/>
    </xf>
    <xf numFmtId="38" fontId="2" fillId="0" borderId="21" xfId="0" applyNumberFormat="1" applyFont="1" applyBorder="1" applyAlignment="1" quotePrefix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38" fontId="2" fillId="0" borderId="22" xfId="0" applyNumberFormat="1" applyFont="1" applyBorder="1" applyAlignment="1" quotePrefix="1">
      <alignment horizontal="right" vertical="center" shrinkToFit="1"/>
    </xf>
    <xf numFmtId="38" fontId="2" fillId="0" borderId="23" xfId="0" applyNumberFormat="1" applyFont="1" applyBorder="1" applyAlignment="1" quotePrefix="1">
      <alignment horizontal="right" vertical="center" shrinkToFit="1"/>
    </xf>
    <xf numFmtId="38" fontId="2" fillId="0" borderId="24" xfId="0" applyNumberFormat="1" applyFont="1" applyBorder="1" applyAlignment="1" quotePrefix="1">
      <alignment horizontal="right" vertical="center" shrinkToFit="1"/>
    </xf>
    <xf numFmtId="38" fontId="2" fillId="0" borderId="25" xfId="0" applyNumberFormat="1" applyFont="1" applyBorder="1" applyAlignment="1" quotePrefix="1">
      <alignment horizontal="right" vertical="center" shrinkToFit="1"/>
    </xf>
    <xf numFmtId="38" fontId="2" fillId="0" borderId="26" xfId="0" applyNumberFormat="1" applyFont="1" applyBorder="1" applyAlignment="1" quotePrefix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0" xfId="0" applyNumberFormat="1" applyFont="1" applyBorder="1" applyAlignment="1" quotePrefix="1">
      <alignment horizontal="right" vertical="center" shrinkToFit="1"/>
    </xf>
    <xf numFmtId="38" fontId="2" fillId="0" borderId="29" xfId="0" applyNumberFormat="1" applyFont="1" applyBorder="1" applyAlignment="1" quotePrefix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38" fontId="2" fillId="0" borderId="30" xfId="0" applyNumberFormat="1" applyFont="1" applyBorder="1" applyAlignment="1" quotePrefix="1">
      <alignment horizontal="right" vertical="center" shrinkToFit="1"/>
    </xf>
    <xf numFmtId="38" fontId="2" fillId="0" borderId="31" xfId="0" applyNumberFormat="1" applyFont="1" applyBorder="1" applyAlignment="1" quotePrefix="1">
      <alignment horizontal="right" vertical="center" shrinkToFit="1"/>
    </xf>
    <xf numFmtId="0" fontId="2" fillId="0" borderId="32" xfId="0" applyFont="1" applyBorder="1" applyAlignment="1">
      <alignment horizontal="center" vertical="center"/>
    </xf>
    <xf numFmtId="38" fontId="2" fillId="0" borderId="20" xfId="0" applyNumberFormat="1" applyFont="1" applyBorder="1" applyAlignment="1" quotePrefix="1">
      <alignment horizontal="right" vertical="center" shrinkToFit="1"/>
    </xf>
    <xf numFmtId="0" fontId="4" fillId="0" borderId="27" xfId="0" applyFont="1" applyBorder="1" applyAlignment="1">
      <alignment horizontal="center" vertical="center"/>
    </xf>
    <xf numFmtId="38" fontId="4" fillId="0" borderId="25" xfId="0" applyNumberFormat="1" applyFont="1" applyBorder="1" applyAlignment="1">
      <alignment horizontal="right" vertical="center" shrinkToFit="1"/>
    </xf>
    <xf numFmtId="38" fontId="4" fillId="0" borderId="14" xfId="0" applyNumberFormat="1" applyFont="1" applyBorder="1" applyAlignment="1">
      <alignment horizontal="right" vertical="center" shrinkToFit="1"/>
    </xf>
    <xf numFmtId="177" fontId="4" fillId="0" borderId="25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38" fontId="4" fillId="0" borderId="16" xfId="0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/>
    </xf>
    <xf numFmtId="38" fontId="4" fillId="0" borderId="34" xfId="0" applyNumberFormat="1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horizontal="right" vertical="center" shrinkToFit="1"/>
    </xf>
    <xf numFmtId="177" fontId="4" fillId="0" borderId="34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38" fontId="4" fillId="0" borderId="35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38" fontId="2" fillId="0" borderId="23" xfId="0" applyNumberFormat="1" applyFont="1" applyBorder="1" applyAlignment="1">
      <alignment horizontal="right" vertical="center" shrinkToFit="1"/>
    </xf>
    <xf numFmtId="38" fontId="2" fillId="0" borderId="24" xfId="0" applyNumberFormat="1" applyFont="1" applyBorder="1" applyAlignment="1">
      <alignment horizontal="right" vertical="center" shrinkToFit="1"/>
    </xf>
    <xf numFmtId="38" fontId="2" fillId="0" borderId="10" xfId="0" applyNumberFormat="1" applyFont="1" applyBorder="1" applyAlignment="1">
      <alignment horizontal="right" vertical="center" shrinkToFit="1"/>
    </xf>
    <xf numFmtId="38" fontId="2" fillId="0" borderId="25" xfId="0" applyNumberFormat="1" applyFont="1" applyBorder="1" applyAlignment="1">
      <alignment horizontal="right" vertical="center" shrinkToFit="1"/>
    </xf>
    <xf numFmtId="38" fontId="2" fillId="0" borderId="26" xfId="0" applyNumberFormat="1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38" fontId="2" fillId="0" borderId="21" xfId="0" applyNumberFormat="1" applyFont="1" applyFill="1" applyBorder="1" applyAlignment="1" quotePrefix="1">
      <alignment horizontal="right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4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8.75" customHeight="1"/>
  <cols>
    <col min="1" max="1" width="19.00390625" style="1" customWidth="1"/>
    <col min="2" max="2" width="11.375" style="1" customWidth="1"/>
    <col min="3" max="14" width="13.625" style="1" customWidth="1"/>
    <col min="15" max="15" width="9.00390625" style="1" customWidth="1"/>
    <col min="16" max="16384" width="9.00390625" style="2" customWidth="1"/>
  </cols>
  <sheetData>
    <row r="1" spans="1:14" ht="18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3:14" ht="14.25" thickBot="1">
      <c r="M2" s="75" t="s">
        <v>20</v>
      </c>
      <c r="N2" s="75"/>
    </row>
    <row r="3" spans="1:14" ht="18.75" customHeight="1">
      <c r="A3" s="79" t="s">
        <v>21</v>
      </c>
      <c r="B3" s="80"/>
      <c r="C3" s="67" t="s">
        <v>22</v>
      </c>
      <c r="D3" s="62"/>
      <c r="E3" s="61" t="s">
        <v>23</v>
      </c>
      <c r="F3" s="62"/>
      <c r="G3" s="67" t="s">
        <v>24</v>
      </c>
      <c r="H3" s="62"/>
      <c r="I3" s="76" t="s">
        <v>25</v>
      </c>
      <c r="J3" s="77"/>
      <c r="K3" s="67" t="s">
        <v>26</v>
      </c>
      <c r="L3" s="62"/>
      <c r="M3" s="67" t="s">
        <v>27</v>
      </c>
      <c r="N3" s="78"/>
    </row>
    <row r="4" spans="1:14" ht="18.75" customHeight="1">
      <c r="A4" s="81"/>
      <c r="B4" s="82"/>
      <c r="C4" s="50" t="s">
        <v>28</v>
      </c>
      <c r="D4" s="4" t="s">
        <v>29</v>
      </c>
      <c r="E4" s="50" t="s">
        <v>28</v>
      </c>
      <c r="F4" s="4" t="s">
        <v>29</v>
      </c>
      <c r="G4" s="50" t="s">
        <v>28</v>
      </c>
      <c r="H4" s="4" t="s">
        <v>29</v>
      </c>
      <c r="I4" s="50" t="s">
        <v>28</v>
      </c>
      <c r="J4" s="4" t="s">
        <v>29</v>
      </c>
      <c r="K4" s="50" t="s">
        <v>28</v>
      </c>
      <c r="L4" s="4" t="s">
        <v>29</v>
      </c>
      <c r="M4" s="50" t="s">
        <v>28</v>
      </c>
      <c r="N4" s="51" t="s">
        <v>29</v>
      </c>
    </row>
    <row r="5" spans="1:14" ht="18.75" customHeight="1">
      <c r="A5" s="66" t="s">
        <v>30</v>
      </c>
      <c r="B5" s="38" t="s">
        <v>31</v>
      </c>
      <c r="C5" s="39">
        <f>IF(SUM(C6,C9)=0,"- ",SUM(C6,C9))</f>
        <v>32954</v>
      </c>
      <c r="D5" s="40">
        <f>IF(SUM(D6,D9)=0,"- ",SUM(D6,D9))</f>
        <v>238401976</v>
      </c>
      <c r="E5" s="41">
        <f aca="true" t="shared" si="0" ref="E5:E36">IF(AND(SUM(C5)=0,SUM(G5)&lt;&gt;0),"全減",IF(AND(SUM(C5)&lt;&gt;0,SUM(G5)=0),"全増",IF(AND(SUM(G5)=0,SUM(C5)=0),"- ",(C5/G5*100))))</f>
        <v>98.93125187631342</v>
      </c>
      <c r="F5" s="42">
        <f aca="true" t="shared" si="1" ref="F5:F36">IF(AND(SUM(D5)=0,SUM(H5)&lt;&gt;0),"全減",IF(AND(SUM(D5)&lt;&gt;0,SUM(H5)=0),"全増",IF(AND(SUM(H5)=0,SUM(D5)=0),"- ",(D5/H5*100))))</f>
        <v>101.59345975364131</v>
      </c>
      <c r="G5" s="39">
        <f aca="true" t="shared" si="2" ref="G5:N5">IF(SUM(G6,G9)=0,"- ",SUM(G6,G9))</f>
        <v>33310</v>
      </c>
      <c r="H5" s="40">
        <f t="shared" si="2"/>
        <v>234662720</v>
      </c>
      <c r="I5" s="39">
        <f t="shared" si="2"/>
        <v>33229</v>
      </c>
      <c r="J5" s="40">
        <f t="shared" si="2"/>
        <v>231879344</v>
      </c>
      <c r="K5" s="39">
        <f t="shared" si="2"/>
        <v>32619</v>
      </c>
      <c r="L5" s="40">
        <f t="shared" si="2"/>
        <v>233194496</v>
      </c>
      <c r="M5" s="39">
        <f t="shared" si="2"/>
        <v>33740</v>
      </c>
      <c r="N5" s="43">
        <f t="shared" si="2"/>
        <v>234679588</v>
      </c>
    </row>
    <row r="6" spans="1:14" ht="18.75" customHeight="1">
      <c r="A6" s="64"/>
      <c r="B6" s="30" t="s">
        <v>32</v>
      </c>
      <c r="C6" s="21">
        <f>IF(SUM(C7:C8)=0,"- ",SUM(C7:C8))</f>
        <v>8093</v>
      </c>
      <c r="D6" s="18">
        <f>IF(SUM(D7:D8)=0,"- ",SUM(D7:D8))</f>
        <v>200215271</v>
      </c>
      <c r="E6" s="25">
        <f t="shared" si="0"/>
        <v>101.0866849862603</v>
      </c>
      <c r="F6" s="19">
        <f t="shared" si="1"/>
        <v>102.58198583146488</v>
      </c>
      <c r="G6" s="53">
        <f aca="true" t="shared" si="3" ref="G6:N6">IF(SUM(G7:G8)=0,"- ",SUM(G7:G8))</f>
        <v>8006</v>
      </c>
      <c r="H6" s="18">
        <f t="shared" si="3"/>
        <v>195175858</v>
      </c>
      <c r="I6" s="53">
        <f t="shared" si="3"/>
        <v>8130</v>
      </c>
      <c r="J6" s="18">
        <f t="shared" si="3"/>
        <v>192471034</v>
      </c>
      <c r="K6" s="53">
        <f t="shared" si="3"/>
        <v>8425</v>
      </c>
      <c r="L6" s="18">
        <f t="shared" si="3"/>
        <v>194366748</v>
      </c>
      <c r="M6" s="53">
        <f t="shared" si="3"/>
        <v>8538</v>
      </c>
      <c r="N6" s="20">
        <f t="shared" si="3"/>
        <v>194831666</v>
      </c>
    </row>
    <row r="7" spans="1:14" ht="18.75" customHeight="1">
      <c r="A7" s="64"/>
      <c r="B7" s="58" t="s">
        <v>33</v>
      </c>
      <c r="C7" s="22">
        <f aca="true" t="shared" si="4" ref="C7:D9">IF(SUM(C12,C17,C22,C27,C32,C37,C42,C47,C52,C57,C62,C67,C72,C77)=0,"- ",SUM(C12,C17,C22,C27,C32,C37,C42,C47,C52,C57,C62,C67,C72,C77))</f>
        <v>7821</v>
      </c>
      <c r="D7" s="7">
        <f t="shared" si="4"/>
        <v>185053015</v>
      </c>
      <c r="E7" s="26">
        <f t="shared" si="0"/>
        <v>101.15106052767719</v>
      </c>
      <c r="F7" s="5">
        <f t="shared" si="1"/>
        <v>101.52720822853287</v>
      </c>
      <c r="G7" s="54">
        <f aca="true" t="shared" si="5" ref="G7:N9">IF(SUM(G12,G17,G22,G27,G32,G37,G42,G47,G52,G57,G62,G67,G72,G77)=0,"- ",SUM(G12,G17,G22,G27,G32,G37,G42,G47,G52,G57,G62,G67,G72,G77))</f>
        <v>7732</v>
      </c>
      <c r="H7" s="7">
        <f t="shared" si="5"/>
        <v>182269382</v>
      </c>
      <c r="I7" s="54">
        <f t="shared" si="5"/>
        <v>7872</v>
      </c>
      <c r="J7" s="7">
        <f t="shared" si="5"/>
        <v>180328219</v>
      </c>
      <c r="K7" s="54">
        <f t="shared" si="5"/>
        <v>8221</v>
      </c>
      <c r="L7" s="7">
        <f t="shared" si="5"/>
        <v>183147522</v>
      </c>
      <c r="M7" s="54">
        <f t="shared" si="5"/>
        <v>8303</v>
      </c>
      <c r="N7" s="6">
        <f t="shared" si="5"/>
        <v>183718143</v>
      </c>
    </row>
    <row r="8" spans="1:14" ht="18.75" customHeight="1">
      <c r="A8" s="64"/>
      <c r="B8" s="59" t="s">
        <v>34</v>
      </c>
      <c r="C8" s="31">
        <f t="shared" si="4"/>
        <v>272</v>
      </c>
      <c r="D8" s="32">
        <f t="shared" si="4"/>
        <v>15162256</v>
      </c>
      <c r="E8" s="3">
        <f t="shared" si="0"/>
        <v>99.27007299270073</v>
      </c>
      <c r="F8" s="33">
        <f t="shared" si="1"/>
        <v>117.47789249365977</v>
      </c>
      <c r="G8" s="55">
        <f t="shared" si="5"/>
        <v>274</v>
      </c>
      <c r="H8" s="32">
        <f t="shared" si="5"/>
        <v>12906476</v>
      </c>
      <c r="I8" s="55">
        <f t="shared" si="5"/>
        <v>258</v>
      </c>
      <c r="J8" s="32">
        <f t="shared" si="5"/>
        <v>12142815</v>
      </c>
      <c r="K8" s="55">
        <f t="shared" si="5"/>
        <v>204</v>
      </c>
      <c r="L8" s="34">
        <f t="shared" si="5"/>
        <v>11219226</v>
      </c>
      <c r="M8" s="55">
        <f t="shared" si="5"/>
        <v>235</v>
      </c>
      <c r="N8" s="35">
        <f t="shared" si="5"/>
        <v>11113523</v>
      </c>
    </row>
    <row r="9" spans="1:256" s="9" customFormat="1" ht="18.75" customHeight="1">
      <c r="A9" s="65"/>
      <c r="B9" s="29" t="s">
        <v>35</v>
      </c>
      <c r="C9" s="23">
        <f t="shared" si="4"/>
        <v>24861</v>
      </c>
      <c r="D9" s="17">
        <f t="shared" si="4"/>
        <v>38186705</v>
      </c>
      <c r="E9" s="27">
        <f t="shared" si="0"/>
        <v>98.24928865001581</v>
      </c>
      <c r="F9" s="8">
        <f t="shared" si="1"/>
        <v>96.70736813677419</v>
      </c>
      <c r="G9" s="56">
        <f t="shared" si="5"/>
        <v>25304</v>
      </c>
      <c r="H9" s="17">
        <f t="shared" si="5"/>
        <v>39486862</v>
      </c>
      <c r="I9" s="56">
        <f t="shared" si="5"/>
        <v>25099</v>
      </c>
      <c r="J9" s="17">
        <f t="shared" si="5"/>
        <v>39408310</v>
      </c>
      <c r="K9" s="56">
        <f t="shared" si="5"/>
        <v>24194</v>
      </c>
      <c r="L9" s="10">
        <f t="shared" si="5"/>
        <v>38827748</v>
      </c>
      <c r="M9" s="56">
        <f t="shared" si="5"/>
        <v>25202</v>
      </c>
      <c r="N9" s="11">
        <f t="shared" si="5"/>
        <v>39847922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14" ht="18.75" customHeight="1">
      <c r="A10" s="63" t="s">
        <v>36</v>
      </c>
      <c r="B10" s="44" t="s">
        <v>31</v>
      </c>
      <c r="C10" s="45">
        <f>IF(SUM(C11,C14)=0,"- ",SUM(C11,C14))</f>
        <v>268</v>
      </c>
      <c r="D10" s="46">
        <f>IF(SUM(D11,D14)=0,"- ",SUM(D11,D14))</f>
        <v>33109560</v>
      </c>
      <c r="E10" s="47">
        <f t="shared" si="0"/>
        <v>98.8929889298893</v>
      </c>
      <c r="F10" s="48">
        <f t="shared" si="1"/>
        <v>98.59794890908601</v>
      </c>
      <c r="G10" s="45">
        <f aca="true" t="shared" si="6" ref="G10:N10">IF(SUM(G11,G14)=0,"- ",SUM(G11,G14))</f>
        <v>271</v>
      </c>
      <c r="H10" s="46">
        <f t="shared" si="6"/>
        <v>33580374</v>
      </c>
      <c r="I10" s="45">
        <f t="shared" si="6"/>
        <v>227</v>
      </c>
      <c r="J10" s="46">
        <f t="shared" si="6"/>
        <v>27267717</v>
      </c>
      <c r="K10" s="45">
        <f t="shared" si="6"/>
        <v>238</v>
      </c>
      <c r="L10" s="46">
        <f t="shared" si="6"/>
        <v>28072668</v>
      </c>
      <c r="M10" s="45">
        <f t="shared" si="6"/>
        <v>218</v>
      </c>
      <c r="N10" s="49">
        <f t="shared" si="6"/>
        <v>26680612</v>
      </c>
    </row>
    <row r="11" spans="1:14" ht="18.75" customHeight="1">
      <c r="A11" s="64"/>
      <c r="B11" s="30" t="s">
        <v>32</v>
      </c>
      <c r="C11" s="21">
        <f>IF(SUM(C12:C13)=0,"- ",SUM(C12:C13))</f>
        <v>268</v>
      </c>
      <c r="D11" s="18">
        <f>IF(SUM(D12:D13)=0,"- ",SUM(D12:D13))</f>
        <v>33109560</v>
      </c>
      <c r="E11" s="25">
        <f t="shared" si="0"/>
        <v>98.8929889298893</v>
      </c>
      <c r="F11" s="19">
        <f t="shared" si="1"/>
        <v>98.59794890908601</v>
      </c>
      <c r="G11" s="53">
        <f aca="true" t="shared" si="7" ref="G11:N11">IF(SUM(G12:G13)=0,"- ",SUM(G12:G13))</f>
        <v>271</v>
      </c>
      <c r="H11" s="18">
        <f t="shared" si="7"/>
        <v>33580374</v>
      </c>
      <c r="I11" s="53">
        <f t="shared" si="7"/>
        <v>227</v>
      </c>
      <c r="J11" s="18">
        <f t="shared" si="7"/>
        <v>27267717</v>
      </c>
      <c r="K11" s="53">
        <f t="shared" si="7"/>
        <v>238</v>
      </c>
      <c r="L11" s="18">
        <f t="shared" si="7"/>
        <v>28072668</v>
      </c>
      <c r="M11" s="53">
        <f t="shared" si="7"/>
        <v>218</v>
      </c>
      <c r="N11" s="20">
        <f t="shared" si="7"/>
        <v>26680612</v>
      </c>
    </row>
    <row r="12" spans="1:14" ht="18.75" customHeight="1">
      <c r="A12" s="64"/>
      <c r="B12" s="58" t="s">
        <v>33</v>
      </c>
      <c r="C12" s="22">
        <v>194</v>
      </c>
      <c r="D12" s="7">
        <v>24304345</v>
      </c>
      <c r="E12" s="26">
        <f t="shared" si="0"/>
        <v>90.65420560747664</v>
      </c>
      <c r="F12" s="5">
        <f t="shared" si="1"/>
        <v>89.8562748876794</v>
      </c>
      <c r="G12" s="54">
        <v>214</v>
      </c>
      <c r="H12" s="7">
        <v>27048022</v>
      </c>
      <c r="I12" s="54">
        <v>164</v>
      </c>
      <c r="J12" s="7">
        <v>20035360</v>
      </c>
      <c r="K12" s="54">
        <v>171</v>
      </c>
      <c r="L12" s="7">
        <v>20487923</v>
      </c>
      <c r="M12" s="54">
        <v>162</v>
      </c>
      <c r="N12" s="6">
        <v>20265242</v>
      </c>
    </row>
    <row r="13" spans="1:14" ht="18.75" customHeight="1">
      <c r="A13" s="64"/>
      <c r="B13" s="59" t="s">
        <v>34</v>
      </c>
      <c r="C13" s="31">
        <v>74</v>
      </c>
      <c r="D13" s="32">
        <v>8805215</v>
      </c>
      <c r="E13" s="3">
        <f t="shared" si="0"/>
        <v>129.82456140350877</v>
      </c>
      <c r="F13" s="33">
        <f t="shared" si="1"/>
        <v>134.79394558039738</v>
      </c>
      <c r="G13" s="55">
        <v>57</v>
      </c>
      <c r="H13" s="32">
        <v>6532352</v>
      </c>
      <c r="I13" s="55">
        <v>63</v>
      </c>
      <c r="J13" s="32">
        <v>7232357</v>
      </c>
      <c r="K13" s="55">
        <v>67</v>
      </c>
      <c r="L13" s="34">
        <v>7584745</v>
      </c>
      <c r="M13" s="55">
        <v>56</v>
      </c>
      <c r="N13" s="35">
        <v>6415370</v>
      </c>
    </row>
    <row r="14" spans="1:256" s="9" customFormat="1" ht="18.75" customHeight="1">
      <c r="A14" s="65"/>
      <c r="B14" s="29" t="s">
        <v>35</v>
      </c>
      <c r="C14" s="23" t="s">
        <v>37</v>
      </c>
      <c r="D14" s="17" t="s">
        <v>37</v>
      </c>
      <c r="E14" s="27" t="str">
        <f t="shared" si="0"/>
        <v>- </v>
      </c>
      <c r="F14" s="8" t="str">
        <f t="shared" si="1"/>
        <v>- </v>
      </c>
      <c r="G14" s="56" t="s">
        <v>37</v>
      </c>
      <c r="H14" s="17" t="s">
        <v>37</v>
      </c>
      <c r="I14" s="56" t="s">
        <v>37</v>
      </c>
      <c r="J14" s="17" t="s">
        <v>37</v>
      </c>
      <c r="K14" s="56" t="s">
        <v>37</v>
      </c>
      <c r="L14" s="10" t="s">
        <v>37</v>
      </c>
      <c r="M14" s="56" t="s">
        <v>37</v>
      </c>
      <c r="N14" s="11" t="s">
        <v>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5" ht="18.75" customHeight="1">
      <c r="A15" s="68" t="s">
        <v>0</v>
      </c>
      <c r="B15" s="44" t="s">
        <v>1</v>
      </c>
      <c r="C15" s="45">
        <f>IF(SUM(C16,C19)=0,"- ",SUM(C16,C19))</f>
        <v>598</v>
      </c>
      <c r="D15" s="46">
        <f>IF(SUM(D16,D19)=0,"- ",SUM(D16,D19))</f>
        <v>43326722</v>
      </c>
      <c r="E15" s="47">
        <f t="shared" si="0"/>
        <v>105.46737213403881</v>
      </c>
      <c r="F15" s="48">
        <f t="shared" si="1"/>
        <v>109.3709302283607</v>
      </c>
      <c r="G15" s="45">
        <f aca="true" t="shared" si="8" ref="G15:N15">IF(SUM(G16,G19)=0,"- ",SUM(G16,G19))</f>
        <v>567</v>
      </c>
      <c r="H15" s="46">
        <f t="shared" si="8"/>
        <v>39614477</v>
      </c>
      <c r="I15" s="45">
        <f t="shared" si="8"/>
        <v>621</v>
      </c>
      <c r="J15" s="46">
        <f t="shared" si="8"/>
        <v>45095732</v>
      </c>
      <c r="K15" s="45">
        <f t="shared" si="8"/>
        <v>617</v>
      </c>
      <c r="L15" s="46">
        <f t="shared" si="8"/>
        <v>45737930</v>
      </c>
      <c r="M15" s="45">
        <f t="shared" si="8"/>
        <v>679</v>
      </c>
      <c r="N15" s="49">
        <f t="shared" si="8"/>
        <v>50358824</v>
      </c>
      <c r="O15" s="12"/>
    </row>
    <row r="16" spans="1:15" ht="18.75" customHeight="1">
      <c r="A16" s="69"/>
      <c r="B16" s="30" t="s">
        <v>2</v>
      </c>
      <c r="C16" s="21">
        <f>IF(SUM(C17:C18)=0,"- ",SUM(C17:C18))</f>
        <v>587</v>
      </c>
      <c r="D16" s="18">
        <f>IF(SUM(D17:D18)=0,"- ",SUM(D17:D18))</f>
        <v>42775160</v>
      </c>
      <c r="E16" s="25">
        <f t="shared" si="0"/>
        <v>105.19713261648747</v>
      </c>
      <c r="F16" s="19">
        <f t="shared" si="1"/>
        <v>109.22284464044931</v>
      </c>
      <c r="G16" s="53">
        <f aca="true" t="shared" si="9" ref="G16:N16">IF(SUM(G17:G18)=0,"- ",SUM(G17:G18))</f>
        <v>558</v>
      </c>
      <c r="H16" s="18">
        <f t="shared" si="9"/>
        <v>39163199</v>
      </c>
      <c r="I16" s="53">
        <f t="shared" si="9"/>
        <v>610</v>
      </c>
      <c r="J16" s="18">
        <f t="shared" si="9"/>
        <v>44530950</v>
      </c>
      <c r="K16" s="53">
        <f t="shared" si="9"/>
        <v>610</v>
      </c>
      <c r="L16" s="18">
        <f t="shared" si="9"/>
        <v>45344927</v>
      </c>
      <c r="M16" s="53">
        <f t="shared" si="9"/>
        <v>670</v>
      </c>
      <c r="N16" s="20">
        <f t="shared" si="9"/>
        <v>49907546</v>
      </c>
      <c r="O16" s="12"/>
    </row>
    <row r="17" spans="1:15" ht="18.75" customHeight="1">
      <c r="A17" s="69"/>
      <c r="B17" s="58" t="s">
        <v>3</v>
      </c>
      <c r="C17" s="22">
        <v>565</v>
      </c>
      <c r="D17" s="7">
        <v>41093640</v>
      </c>
      <c r="E17" s="26">
        <f t="shared" si="0"/>
        <v>107.00757575757575</v>
      </c>
      <c r="F17" s="5">
        <f t="shared" si="1"/>
        <v>111.05584784669651</v>
      </c>
      <c r="G17" s="54">
        <v>528</v>
      </c>
      <c r="H17" s="7">
        <v>37002680</v>
      </c>
      <c r="I17" s="54">
        <v>597</v>
      </c>
      <c r="J17" s="7">
        <v>43510665</v>
      </c>
      <c r="K17" s="54">
        <v>599</v>
      </c>
      <c r="L17" s="7">
        <v>44489784</v>
      </c>
      <c r="M17" s="54">
        <v>660</v>
      </c>
      <c r="N17" s="6">
        <v>48978214</v>
      </c>
      <c r="O17" s="12"/>
    </row>
    <row r="18" spans="1:15" ht="18.75" customHeight="1">
      <c r="A18" s="69"/>
      <c r="B18" s="59" t="s">
        <v>5</v>
      </c>
      <c r="C18" s="31">
        <v>22</v>
      </c>
      <c r="D18" s="32">
        <v>1681520</v>
      </c>
      <c r="E18" s="3">
        <f t="shared" si="0"/>
        <v>73.33333333333333</v>
      </c>
      <c r="F18" s="33">
        <f t="shared" si="1"/>
        <v>77.82944746146644</v>
      </c>
      <c r="G18" s="55">
        <v>30</v>
      </c>
      <c r="H18" s="32">
        <v>2160519</v>
      </c>
      <c r="I18" s="55">
        <v>13</v>
      </c>
      <c r="J18" s="32">
        <v>1020285</v>
      </c>
      <c r="K18" s="55">
        <v>11</v>
      </c>
      <c r="L18" s="34">
        <v>855143</v>
      </c>
      <c r="M18" s="55">
        <v>10</v>
      </c>
      <c r="N18" s="35">
        <v>929332</v>
      </c>
      <c r="O18" s="12"/>
    </row>
    <row r="19" spans="1:256" s="9" customFormat="1" ht="18.75" customHeight="1">
      <c r="A19" s="70"/>
      <c r="B19" s="29" t="s">
        <v>6</v>
      </c>
      <c r="C19" s="23">
        <v>11</v>
      </c>
      <c r="D19" s="17">
        <v>551562</v>
      </c>
      <c r="E19" s="27">
        <f t="shared" si="0"/>
        <v>122.22222222222223</v>
      </c>
      <c r="F19" s="8">
        <f t="shared" si="1"/>
        <v>122.22222222222223</v>
      </c>
      <c r="G19" s="56">
        <v>9</v>
      </c>
      <c r="H19" s="17">
        <v>451278</v>
      </c>
      <c r="I19" s="56">
        <v>11</v>
      </c>
      <c r="J19" s="17">
        <v>564782</v>
      </c>
      <c r="K19" s="56">
        <v>7</v>
      </c>
      <c r="L19" s="10">
        <v>393003</v>
      </c>
      <c r="M19" s="56">
        <v>9</v>
      </c>
      <c r="N19" s="11">
        <v>451278</v>
      </c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4" ht="18.75" customHeight="1">
      <c r="A20" s="68" t="s">
        <v>7</v>
      </c>
      <c r="B20" s="44" t="s">
        <v>1</v>
      </c>
      <c r="C20" s="45">
        <f>IF(SUM(C21,C24)=0,"- ",SUM(C21,C24))</f>
        <v>1370</v>
      </c>
      <c r="D20" s="46">
        <f>IF(SUM(D21,D24)=0,"- ",SUM(D21,D24))</f>
        <v>52135961</v>
      </c>
      <c r="E20" s="47">
        <f t="shared" si="0"/>
        <v>95.40389972144847</v>
      </c>
      <c r="F20" s="48">
        <f t="shared" si="1"/>
        <v>96.60068394284058</v>
      </c>
      <c r="G20" s="45">
        <f aca="true" t="shared" si="10" ref="G20:N20">IF(SUM(G21,G24)=0,"- ",SUM(G21,G24))</f>
        <v>1436</v>
      </c>
      <c r="H20" s="46">
        <f t="shared" si="10"/>
        <v>53970592</v>
      </c>
      <c r="I20" s="45">
        <f t="shared" si="10"/>
        <v>1441</v>
      </c>
      <c r="J20" s="46">
        <f t="shared" si="10"/>
        <v>53650038</v>
      </c>
      <c r="K20" s="45">
        <f t="shared" si="10"/>
        <v>1379</v>
      </c>
      <c r="L20" s="46">
        <f t="shared" si="10"/>
        <v>50881889</v>
      </c>
      <c r="M20" s="45">
        <f t="shared" si="10"/>
        <v>1310</v>
      </c>
      <c r="N20" s="49">
        <f t="shared" si="10"/>
        <v>48292570</v>
      </c>
    </row>
    <row r="21" spans="1:14" ht="18.75" customHeight="1">
      <c r="A21" s="69"/>
      <c r="B21" s="30" t="s">
        <v>2</v>
      </c>
      <c r="C21" s="21">
        <f>IF(SUM(C22:C23)=0,"- ",SUM(C22:C23))</f>
        <v>1370</v>
      </c>
      <c r="D21" s="18">
        <f>IF(SUM(D22:D23)=0,"- ",SUM(D22:D23))</f>
        <v>52135961</v>
      </c>
      <c r="E21" s="25">
        <f t="shared" si="0"/>
        <v>95.40389972144847</v>
      </c>
      <c r="F21" s="19">
        <f t="shared" si="1"/>
        <v>96.60068394284058</v>
      </c>
      <c r="G21" s="53">
        <f aca="true" t="shared" si="11" ref="G21:N21">IF(SUM(G22:G23)=0,"- ",SUM(G22:G23))</f>
        <v>1436</v>
      </c>
      <c r="H21" s="18">
        <f t="shared" si="11"/>
        <v>53970592</v>
      </c>
      <c r="I21" s="53">
        <f t="shared" si="11"/>
        <v>1441</v>
      </c>
      <c r="J21" s="18">
        <f t="shared" si="11"/>
        <v>53650038</v>
      </c>
      <c r="K21" s="53">
        <f t="shared" si="11"/>
        <v>1379</v>
      </c>
      <c r="L21" s="18">
        <f t="shared" si="11"/>
        <v>50881889</v>
      </c>
      <c r="M21" s="53">
        <f t="shared" si="11"/>
        <v>1310</v>
      </c>
      <c r="N21" s="20">
        <f t="shared" si="11"/>
        <v>48292570</v>
      </c>
    </row>
    <row r="22" spans="1:14" ht="18.75" customHeight="1">
      <c r="A22" s="69"/>
      <c r="B22" s="58" t="s">
        <v>3</v>
      </c>
      <c r="C22" s="22">
        <v>1249</v>
      </c>
      <c r="D22" s="7">
        <v>47842786</v>
      </c>
      <c r="E22" s="26">
        <f t="shared" si="0"/>
        <v>94.19306184012066</v>
      </c>
      <c r="F22" s="5">
        <f t="shared" si="1"/>
        <v>95.44090161344181</v>
      </c>
      <c r="G22" s="54">
        <v>1326</v>
      </c>
      <c r="H22" s="7">
        <v>50128179</v>
      </c>
      <c r="I22" s="54">
        <v>1340</v>
      </c>
      <c r="J22" s="7">
        <v>50112394</v>
      </c>
      <c r="K22" s="54">
        <v>1304</v>
      </c>
      <c r="L22" s="7">
        <v>48251510</v>
      </c>
      <c r="M22" s="54">
        <v>1207</v>
      </c>
      <c r="N22" s="6">
        <v>44693117</v>
      </c>
    </row>
    <row r="23" spans="1:14" ht="18.75" customHeight="1">
      <c r="A23" s="69"/>
      <c r="B23" s="59" t="s">
        <v>5</v>
      </c>
      <c r="C23" s="31">
        <v>121</v>
      </c>
      <c r="D23" s="32">
        <v>4293175</v>
      </c>
      <c r="E23" s="3">
        <f t="shared" si="0"/>
        <v>110.00000000000001</v>
      </c>
      <c r="F23" s="33">
        <f t="shared" si="1"/>
        <v>111.73122202116221</v>
      </c>
      <c r="G23" s="55">
        <v>110</v>
      </c>
      <c r="H23" s="32">
        <v>3842413</v>
      </c>
      <c r="I23" s="55">
        <v>101</v>
      </c>
      <c r="J23" s="32">
        <v>3537644</v>
      </c>
      <c r="K23" s="55">
        <v>75</v>
      </c>
      <c r="L23" s="34">
        <v>2630379</v>
      </c>
      <c r="M23" s="55">
        <v>103</v>
      </c>
      <c r="N23" s="35">
        <v>3599453</v>
      </c>
    </row>
    <row r="24" spans="1:256" s="9" customFormat="1" ht="18.75" customHeight="1">
      <c r="A24" s="70"/>
      <c r="B24" s="29" t="s">
        <v>6</v>
      </c>
      <c r="C24" s="23" t="s">
        <v>4</v>
      </c>
      <c r="D24" s="17" t="s">
        <v>4</v>
      </c>
      <c r="E24" s="27" t="str">
        <f t="shared" si="0"/>
        <v>- </v>
      </c>
      <c r="F24" s="8" t="str">
        <f t="shared" si="1"/>
        <v>- </v>
      </c>
      <c r="G24" s="56" t="s">
        <v>4</v>
      </c>
      <c r="H24" s="17" t="s">
        <v>4</v>
      </c>
      <c r="I24" s="56" t="s">
        <v>4</v>
      </c>
      <c r="J24" s="17" t="s">
        <v>4</v>
      </c>
      <c r="K24" s="56" t="s">
        <v>4</v>
      </c>
      <c r="L24" s="10" t="s">
        <v>4</v>
      </c>
      <c r="M24" s="56" t="s">
        <v>4</v>
      </c>
      <c r="N24" s="11" t="s">
        <v>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15" ht="18.75" customHeight="1">
      <c r="A25" s="68" t="s">
        <v>8</v>
      </c>
      <c r="B25" s="44" t="s">
        <v>1</v>
      </c>
      <c r="C25" s="45">
        <f>IF(SUM(C26,C29)=0,"- ",SUM(C26,C29))</f>
        <v>1158</v>
      </c>
      <c r="D25" s="46">
        <f>IF(SUM(D26,D29)=0,"- ",SUM(D26,D29))</f>
        <v>29805365</v>
      </c>
      <c r="E25" s="47">
        <f t="shared" si="0"/>
        <v>110.70745697896749</v>
      </c>
      <c r="F25" s="48">
        <f t="shared" si="1"/>
        <v>111.92857043073026</v>
      </c>
      <c r="G25" s="45">
        <f aca="true" t="shared" si="12" ref="G25:N25">IF(SUM(G26,G29)=0,"- ",SUM(G26,G29))</f>
        <v>1046</v>
      </c>
      <c r="H25" s="46">
        <f t="shared" si="12"/>
        <v>26628916</v>
      </c>
      <c r="I25" s="45">
        <f t="shared" si="12"/>
        <v>1036</v>
      </c>
      <c r="J25" s="46">
        <f t="shared" si="12"/>
        <v>26386365</v>
      </c>
      <c r="K25" s="45">
        <f t="shared" si="12"/>
        <v>1065</v>
      </c>
      <c r="L25" s="46">
        <f t="shared" si="12"/>
        <v>27349822</v>
      </c>
      <c r="M25" s="45">
        <f t="shared" si="12"/>
        <v>989</v>
      </c>
      <c r="N25" s="49">
        <f t="shared" si="12"/>
        <v>25585463</v>
      </c>
      <c r="O25" s="12"/>
    </row>
    <row r="26" spans="1:15" ht="18.75" customHeight="1">
      <c r="A26" s="69"/>
      <c r="B26" s="30" t="s">
        <v>2</v>
      </c>
      <c r="C26" s="21">
        <f>IF(SUM(C27:C28)=0,"- ",SUM(C27:C28))</f>
        <v>1138</v>
      </c>
      <c r="D26" s="18">
        <f>IF(SUM(D27:D28)=0,"- ",SUM(D27:D28))</f>
        <v>29310583</v>
      </c>
      <c r="E26" s="25">
        <f t="shared" si="0"/>
        <v>111.1328125</v>
      </c>
      <c r="F26" s="19">
        <f t="shared" si="1"/>
        <v>112.38312828069962</v>
      </c>
      <c r="G26" s="53">
        <f aca="true" t="shared" si="13" ref="G26:N26">IF(SUM(G27:G28)=0,"- ",SUM(G27:G28))</f>
        <v>1024</v>
      </c>
      <c r="H26" s="18">
        <f t="shared" si="13"/>
        <v>26080946</v>
      </c>
      <c r="I26" s="53">
        <f t="shared" si="13"/>
        <v>1020</v>
      </c>
      <c r="J26" s="18">
        <f t="shared" si="13"/>
        <v>25989715</v>
      </c>
      <c r="K26" s="53">
        <f t="shared" si="13"/>
        <v>1041</v>
      </c>
      <c r="L26" s="18">
        <f t="shared" si="13"/>
        <v>26760574</v>
      </c>
      <c r="M26" s="53">
        <f t="shared" si="13"/>
        <v>962</v>
      </c>
      <c r="N26" s="20">
        <f t="shared" si="13"/>
        <v>24932921</v>
      </c>
      <c r="O26" s="12"/>
    </row>
    <row r="27" spans="1:15" ht="18.75" customHeight="1">
      <c r="A27" s="69"/>
      <c r="B27" s="58" t="s">
        <v>3</v>
      </c>
      <c r="C27" s="22">
        <v>1130</v>
      </c>
      <c r="D27" s="7">
        <v>29104627</v>
      </c>
      <c r="E27" s="26">
        <f t="shared" si="0"/>
        <v>111.00196463654224</v>
      </c>
      <c r="F27" s="5">
        <f t="shared" si="1"/>
        <v>112.22191992669642</v>
      </c>
      <c r="G27" s="54">
        <v>1018</v>
      </c>
      <c r="H27" s="7">
        <v>25934886</v>
      </c>
      <c r="I27" s="54">
        <v>1015</v>
      </c>
      <c r="J27" s="7">
        <v>25869003</v>
      </c>
      <c r="K27" s="54">
        <v>1038</v>
      </c>
      <c r="L27" s="7">
        <v>26692816</v>
      </c>
      <c r="M27" s="54">
        <v>958</v>
      </c>
      <c r="N27" s="6">
        <v>24842168</v>
      </c>
      <c r="O27" s="12"/>
    </row>
    <row r="28" spans="1:15" ht="18.75" customHeight="1">
      <c r="A28" s="69"/>
      <c r="B28" s="59" t="s">
        <v>5</v>
      </c>
      <c r="C28" s="31">
        <v>8</v>
      </c>
      <c r="D28" s="32">
        <v>205956</v>
      </c>
      <c r="E28" s="3">
        <f t="shared" si="0"/>
        <v>133.33333333333331</v>
      </c>
      <c r="F28" s="33">
        <f t="shared" si="1"/>
        <v>141.00780501163905</v>
      </c>
      <c r="G28" s="55">
        <v>6</v>
      </c>
      <c r="H28" s="32">
        <v>146060</v>
      </c>
      <c r="I28" s="55">
        <v>5</v>
      </c>
      <c r="J28" s="32">
        <v>120712</v>
      </c>
      <c r="K28" s="55">
        <v>3</v>
      </c>
      <c r="L28" s="34">
        <v>67758</v>
      </c>
      <c r="M28" s="55">
        <v>4</v>
      </c>
      <c r="N28" s="35">
        <v>90753</v>
      </c>
      <c r="O28" s="12"/>
    </row>
    <row r="29" spans="1:256" s="9" customFormat="1" ht="18.75" customHeight="1">
      <c r="A29" s="70"/>
      <c r="B29" s="29" t="s">
        <v>6</v>
      </c>
      <c r="C29" s="23">
        <v>20</v>
      </c>
      <c r="D29" s="17">
        <v>494782</v>
      </c>
      <c r="E29" s="27">
        <f t="shared" si="0"/>
        <v>90.9090909090909</v>
      </c>
      <c r="F29" s="8">
        <f t="shared" si="1"/>
        <v>90.29362921327811</v>
      </c>
      <c r="G29" s="56">
        <v>22</v>
      </c>
      <c r="H29" s="17">
        <v>547970</v>
      </c>
      <c r="I29" s="56">
        <v>16</v>
      </c>
      <c r="J29" s="17">
        <v>396650</v>
      </c>
      <c r="K29" s="56">
        <v>24</v>
      </c>
      <c r="L29" s="10">
        <v>589248</v>
      </c>
      <c r="M29" s="56">
        <v>27</v>
      </c>
      <c r="N29" s="11">
        <v>652542</v>
      </c>
      <c r="O29" s="1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4" ht="18.75" customHeight="1">
      <c r="A30" s="72" t="s">
        <v>9</v>
      </c>
      <c r="B30" s="44" t="s">
        <v>1</v>
      </c>
      <c r="C30" s="45">
        <f>IF(SUM(C31,C34)=0,"- ",SUM(C31,C34))</f>
        <v>1153</v>
      </c>
      <c r="D30" s="46">
        <f>IF(SUM(D31,D34)=0,"- ",SUM(D31,D34))</f>
        <v>19632168</v>
      </c>
      <c r="E30" s="47">
        <f t="shared" si="0"/>
        <v>97.29957805907173</v>
      </c>
      <c r="F30" s="48">
        <f t="shared" si="1"/>
        <v>97.77070068452352</v>
      </c>
      <c r="G30" s="45">
        <f aca="true" t="shared" si="14" ref="G30:N30">IF(SUM(G31,G34)=0,"- ",SUM(G31,G34))</f>
        <v>1185</v>
      </c>
      <c r="H30" s="46">
        <f t="shared" si="14"/>
        <v>20079807</v>
      </c>
      <c r="I30" s="45">
        <f t="shared" si="14"/>
        <v>1053</v>
      </c>
      <c r="J30" s="46">
        <f t="shared" si="14"/>
        <v>17749427</v>
      </c>
      <c r="K30" s="45">
        <f t="shared" si="14"/>
        <v>1138</v>
      </c>
      <c r="L30" s="46">
        <f t="shared" si="14"/>
        <v>19170524</v>
      </c>
      <c r="M30" s="45">
        <f t="shared" si="14"/>
        <v>1235</v>
      </c>
      <c r="N30" s="49">
        <f t="shared" si="14"/>
        <v>20783810</v>
      </c>
    </row>
    <row r="31" spans="1:14" ht="18.75" customHeight="1">
      <c r="A31" s="69"/>
      <c r="B31" s="30" t="s">
        <v>2</v>
      </c>
      <c r="C31" s="21">
        <f>IF(SUM(C32:C33)=0,"- ",SUM(C32:C33))</f>
        <v>790</v>
      </c>
      <c r="D31" s="18">
        <f>IF(SUM(D32:D33)=0,"- ",SUM(D32:D33))</f>
        <v>13876314</v>
      </c>
      <c r="E31" s="25">
        <f t="shared" si="0"/>
        <v>97.53086419753086</v>
      </c>
      <c r="F31" s="19">
        <f t="shared" si="1"/>
        <v>98.16982089153102</v>
      </c>
      <c r="G31" s="53">
        <f aca="true" t="shared" si="15" ref="G31:N31">IF(SUM(G32:G33)=0,"- ",SUM(G32:G33))</f>
        <v>810</v>
      </c>
      <c r="H31" s="18">
        <f t="shared" si="15"/>
        <v>14135010</v>
      </c>
      <c r="I31" s="53">
        <f t="shared" si="15"/>
        <v>689</v>
      </c>
      <c r="J31" s="18">
        <f t="shared" si="15"/>
        <v>11980714</v>
      </c>
      <c r="K31" s="53">
        <f t="shared" si="15"/>
        <v>770</v>
      </c>
      <c r="L31" s="18">
        <f t="shared" si="15"/>
        <v>13341092</v>
      </c>
      <c r="M31" s="53">
        <f t="shared" si="15"/>
        <v>872</v>
      </c>
      <c r="N31" s="20">
        <f t="shared" si="15"/>
        <v>15033995</v>
      </c>
    </row>
    <row r="32" spans="1:14" ht="18.75" customHeight="1">
      <c r="A32" s="69"/>
      <c r="B32" s="58" t="s">
        <v>3</v>
      </c>
      <c r="C32" s="22">
        <v>790</v>
      </c>
      <c r="D32" s="7">
        <v>13876314</v>
      </c>
      <c r="E32" s="26">
        <f t="shared" si="0"/>
        <v>97.53086419753086</v>
      </c>
      <c r="F32" s="5">
        <f t="shared" si="1"/>
        <v>98.16982089153102</v>
      </c>
      <c r="G32" s="54">
        <v>810</v>
      </c>
      <c r="H32" s="7">
        <v>14135010</v>
      </c>
      <c r="I32" s="54">
        <v>689</v>
      </c>
      <c r="J32" s="7">
        <v>11980714</v>
      </c>
      <c r="K32" s="54">
        <v>770</v>
      </c>
      <c r="L32" s="7">
        <v>13341092</v>
      </c>
      <c r="M32" s="54">
        <v>871</v>
      </c>
      <c r="N32" s="6">
        <v>15014500</v>
      </c>
    </row>
    <row r="33" spans="1:14" ht="18.75" customHeight="1">
      <c r="A33" s="69"/>
      <c r="B33" s="59" t="s">
        <v>5</v>
      </c>
      <c r="C33" s="31" t="s">
        <v>4</v>
      </c>
      <c r="D33" s="32" t="s">
        <v>4</v>
      </c>
      <c r="E33" s="3" t="str">
        <f t="shared" si="0"/>
        <v>- </v>
      </c>
      <c r="F33" s="33" t="str">
        <f t="shared" si="1"/>
        <v>- </v>
      </c>
      <c r="G33" s="55" t="s">
        <v>4</v>
      </c>
      <c r="H33" s="32" t="s">
        <v>4</v>
      </c>
      <c r="I33" s="55" t="s">
        <v>4</v>
      </c>
      <c r="J33" s="32" t="s">
        <v>4</v>
      </c>
      <c r="K33" s="55" t="s">
        <v>4</v>
      </c>
      <c r="L33" s="34" t="s">
        <v>4</v>
      </c>
      <c r="M33" s="55">
        <v>1</v>
      </c>
      <c r="N33" s="35">
        <v>19495</v>
      </c>
    </row>
    <row r="34" spans="1:256" s="9" customFormat="1" ht="18.75" customHeight="1">
      <c r="A34" s="70"/>
      <c r="B34" s="29" t="s">
        <v>6</v>
      </c>
      <c r="C34" s="23">
        <v>363</v>
      </c>
      <c r="D34" s="17">
        <v>5755854</v>
      </c>
      <c r="E34" s="27">
        <f t="shared" si="0"/>
        <v>96.8</v>
      </c>
      <c r="F34" s="8">
        <f t="shared" si="1"/>
        <v>96.82170812560967</v>
      </c>
      <c r="G34" s="56">
        <v>375</v>
      </c>
      <c r="H34" s="17">
        <v>5944797</v>
      </c>
      <c r="I34" s="56">
        <v>364</v>
      </c>
      <c r="J34" s="17">
        <v>5768713</v>
      </c>
      <c r="K34" s="56">
        <v>368</v>
      </c>
      <c r="L34" s="10">
        <v>5829432</v>
      </c>
      <c r="M34" s="56">
        <v>363</v>
      </c>
      <c r="N34" s="11">
        <v>5749815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5" ht="18.75" customHeight="1">
      <c r="A35" s="68" t="s">
        <v>10</v>
      </c>
      <c r="B35" s="38" t="s">
        <v>1</v>
      </c>
      <c r="C35" s="39">
        <f>IF(SUM(C36,C39)=0,"- ",SUM(C36,C39))</f>
        <v>1282</v>
      </c>
      <c r="D35" s="40">
        <f>IF(SUM(D36,D39)=0,"- ",SUM(D36,D39))</f>
        <v>16321457</v>
      </c>
      <c r="E35" s="41">
        <f t="shared" si="0"/>
        <v>95.67164179104478</v>
      </c>
      <c r="F35" s="42">
        <f t="shared" si="1"/>
        <v>95.91525069138615</v>
      </c>
      <c r="G35" s="39">
        <f aca="true" t="shared" si="16" ref="G35:N35">IF(SUM(G36,G39)=0,"- ",SUM(G36,G39))</f>
        <v>1340</v>
      </c>
      <c r="H35" s="40">
        <f t="shared" si="16"/>
        <v>17016540</v>
      </c>
      <c r="I35" s="39">
        <f t="shared" si="16"/>
        <v>1313</v>
      </c>
      <c r="J35" s="40">
        <f t="shared" si="16"/>
        <v>16731594</v>
      </c>
      <c r="K35" s="39">
        <f t="shared" si="16"/>
        <v>1376</v>
      </c>
      <c r="L35" s="40">
        <f t="shared" si="16"/>
        <v>17602919</v>
      </c>
      <c r="M35" s="39">
        <f t="shared" si="16"/>
        <v>1247</v>
      </c>
      <c r="N35" s="43">
        <f t="shared" si="16"/>
        <v>16018844</v>
      </c>
      <c r="O35" s="12"/>
    </row>
    <row r="36" spans="1:15" ht="18.75" customHeight="1">
      <c r="A36" s="69"/>
      <c r="B36" s="30" t="s">
        <v>2</v>
      </c>
      <c r="C36" s="21">
        <f>IF(SUM(C37:C38)=0,"- ",SUM(C37:C38))</f>
        <v>304</v>
      </c>
      <c r="D36" s="18">
        <f>IF(SUM(D37:D38)=0,"- ",SUM(D37:D38))</f>
        <v>3866073</v>
      </c>
      <c r="E36" s="25">
        <f t="shared" si="0"/>
        <v>86.85714285714286</v>
      </c>
      <c r="F36" s="19">
        <f t="shared" si="1"/>
        <v>87.5288861378461</v>
      </c>
      <c r="G36" s="53">
        <f aca="true" t="shared" si="17" ref="G36:N36">IF(SUM(G37:G38)=0,"- ",SUM(G37:G38))</f>
        <v>350</v>
      </c>
      <c r="H36" s="18">
        <f t="shared" si="17"/>
        <v>4416911</v>
      </c>
      <c r="I36" s="53">
        <f t="shared" si="17"/>
        <v>321</v>
      </c>
      <c r="J36" s="18">
        <f t="shared" si="17"/>
        <v>4110212</v>
      </c>
      <c r="K36" s="53">
        <f t="shared" si="17"/>
        <v>348</v>
      </c>
      <c r="L36" s="18">
        <f t="shared" si="17"/>
        <v>4500851</v>
      </c>
      <c r="M36" s="53">
        <f t="shared" si="17"/>
        <v>295</v>
      </c>
      <c r="N36" s="20">
        <f t="shared" si="17"/>
        <v>3828295</v>
      </c>
      <c r="O36" s="12"/>
    </row>
    <row r="37" spans="1:15" ht="18.75" customHeight="1">
      <c r="A37" s="69"/>
      <c r="B37" s="58" t="s">
        <v>3</v>
      </c>
      <c r="C37" s="22">
        <v>295</v>
      </c>
      <c r="D37" s="7">
        <v>3750864</v>
      </c>
      <c r="E37" s="26">
        <f aca="true" t="shared" si="18" ref="E37:E68">IF(AND(SUM(C37)=0,SUM(G37)&lt;&gt;0),"全減",IF(AND(SUM(C37)&lt;&gt;0,SUM(G37)=0),"全増",IF(AND(SUM(G37)=0,SUM(C37)=0),"- ",(C37/G37*100))))</f>
        <v>86.51026392961877</v>
      </c>
      <c r="F37" s="5">
        <f aca="true" t="shared" si="19" ref="F37:F68">IF(AND(SUM(D37)=0,SUM(H37)&lt;&gt;0),"全減",IF(AND(SUM(D37)&lt;&gt;0,SUM(H37)=0),"全増",IF(AND(SUM(H37)=0,SUM(D37)=0),"- ",(D37/H37*100))))</f>
        <v>87.19488239771141</v>
      </c>
      <c r="G37" s="54">
        <v>341</v>
      </c>
      <c r="H37" s="7">
        <v>4301702</v>
      </c>
      <c r="I37" s="54">
        <v>308</v>
      </c>
      <c r="J37" s="7">
        <v>3943799</v>
      </c>
      <c r="K37" s="54">
        <v>345</v>
      </c>
      <c r="L37" s="7">
        <v>4462448</v>
      </c>
      <c r="M37" s="54">
        <v>295</v>
      </c>
      <c r="N37" s="6">
        <v>3828295</v>
      </c>
      <c r="O37" s="12"/>
    </row>
    <row r="38" spans="1:15" ht="18.75" customHeight="1">
      <c r="A38" s="69"/>
      <c r="B38" s="59" t="s">
        <v>5</v>
      </c>
      <c r="C38" s="31">
        <v>9</v>
      </c>
      <c r="D38" s="32">
        <v>115209</v>
      </c>
      <c r="E38" s="3">
        <f t="shared" si="18"/>
        <v>100</v>
      </c>
      <c r="F38" s="33">
        <f t="shared" si="19"/>
        <v>100</v>
      </c>
      <c r="G38" s="55">
        <v>9</v>
      </c>
      <c r="H38" s="32">
        <v>115209</v>
      </c>
      <c r="I38" s="55">
        <v>13</v>
      </c>
      <c r="J38" s="32">
        <v>166413</v>
      </c>
      <c r="K38" s="55">
        <v>3</v>
      </c>
      <c r="L38" s="34">
        <v>38403</v>
      </c>
      <c r="M38" s="55" t="s">
        <v>4</v>
      </c>
      <c r="N38" s="35" t="s">
        <v>4</v>
      </c>
      <c r="O38" s="12"/>
    </row>
    <row r="39" spans="1:256" s="9" customFormat="1" ht="18.75" customHeight="1">
      <c r="A39" s="70"/>
      <c r="B39" s="29" t="s">
        <v>6</v>
      </c>
      <c r="C39" s="23">
        <v>978</v>
      </c>
      <c r="D39" s="17">
        <v>12455384</v>
      </c>
      <c r="E39" s="27">
        <f t="shared" si="18"/>
        <v>98.7878787878788</v>
      </c>
      <c r="F39" s="8">
        <f t="shared" si="19"/>
        <v>98.85516470365913</v>
      </c>
      <c r="G39" s="56">
        <v>990</v>
      </c>
      <c r="H39" s="17">
        <v>12599629</v>
      </c>
      <c r="I39" s="56">
        <v>992</v>
      </c>
      <c r="J39" s="17">
        <v>12621382</v>
      </c>
      <c r="K39" s="56">
        <v>1028</v>
      </c>
      <c r="L39" s="10">
        <v>13102068</v>
      </c>
      <c r="M39" s="56">
        <v>952</v>
      </c>
      <c r="N39" s="11">
        <v>12190549</v>
      </c>
      <c r="O39" s="1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4" ht="18.75" customHeight="1">
      <c r="A40" s="72" t="s">
        <v>11</v>
      </c>
      <c r="B40" s="44" t="s">
        <v>1</v>
      </c>
      <c r="C40" s="45">
        <f>IF(SUM(C41,C44)=0,"- ",SUM(C41,C44))</f>
        <v>2262</v>
      </c>
      <c r="D40" s="46">
        <f>IF(SUM(D41,D44)=0,"- ",SUM(D41,D44))</f>
        <v>20913530</v>
      </c>
      <c r="E40" s="47">
        <f t="shared" si="18"/>
        <v>100.75723830734967</v>
      </c>
      <c r="F40" s="48">
        <f t="shared" si="19"/>
        <v>102.43709667915411</v>
      </c>
      <c r="G40" s="45">
        <f aca="true" t="shared" si="20" ref="G40:N40">IF(SUM(G41,G44)=0,"- ",SUM(G41,G44))</f>
        <v>2245</v>
      </c>
      <c r="H40" s="46">
        <f t="shared" si="20"/>
        <v>20415973</v>
      </c>
      <c r="I40" s="45">
        <f t="shared" si="20"/>
        <v>2462</v>
      </c>
      <c r="J40" s="46">
        <f t="shared" si="20"/>
        <v>21883888</v>
      </c>
      <c r="K40" s="45">
        <f t="shared" si="20"/>
        <v>2404</v>
      </c>
      <c r="L40" s="46">
        <f t="shared" si="20"/>
        <v>21331851</v>
      </c>
      <c r="M40" s="45">
        <f t="shared" si="20"/>
        <v>2480</v>
      </c>
      <c r="N40" s="49">
        <f t="shared" si="20"/>
        <v>21818240</v>
      </c>
    </row>
    <row r="41" spans="1:14" ht="18.75" customHeight="1">
      <c r="A41" s="69"/>
      <c r="B41" s="30" t="s">
        <v>2</v>
      </c>
      <c r="C41" s="21">
        <f>IF(SUM(C42:C43)=0,"- ",SUM(C42:C43))</f>
        <v>2200</v>
      </c>
      <c r="D41" s="60">
        <f>IF(SUM(D42:D43)=0,"- ",SUM(D42:D43))</f>
        <v>20466604</v>
      </c>
      <c r="E41" s="25">
        <f t="shared" si="18"/>
        <v>106.33156114064765</v>
      </c>
      <c r="F41" s="19">
        <f t="shared" si="19"/>
        <v>107.60343065322336</v>
      </c>
      <c r="G41" s="53">
        <f aca="true" t="shared" si="21" ref="G41:N41">IF(SUM(G42:G43)=0,"- ",SUM(G42:G43))</f>
        <v>2069</v>
      </c>
      <c r="H41" s="18">
        <f t="shared" si="21"/>
        <v>19020401</v>
      </c>
      <c r="I41" s="53">
        <f t="shared" si="21"/>
        <v>2194</v>
      </c>
      <c r="J41" s="18">
        <f t="shared" si="21"/>
        <v>19721956</v>
      </c>
      <c r="K41" s="53">
        <f t="shared" si="21"/>
        <v>2142</v>
      </c>
      <c r="L41" s="18">
        <f t="shared" si="21"/>
        <v>19233240</v>
      </c>
      <c r="M41" s="53">
        <f t="shared" si="21"/>
        <v>2180</v>
      </c>
      <c r="N41" s="20">
        <f t="shared" si="21"/>
        <v>19406132</v>
      </c>
    </row>
    <row r="42" spans="1:14" ht="18.75" customHeight="1">
      <c r="A42" s="69"/>
      <c r="B42" s="58" t="s">
        <v>3</v>
      </c>
      <c r="C42" s="22">
        <v>2200</v>
      </c>
      <c r="D42" s="7">
        <v>20466604</v>
      </c>
      <c r="E42" s="26">
        <f t="shared" si="18"/>
        <v>106.33156114064765</v>
      </c>
      <c r="F42" s="5">
        <f t="shared" si="19"/>
        <v>107.60343065322336</v>
      </c>
      <c r="G42" s="54">
        <v>2069</v>
      </c>
      <c r="H42" s="7">
        <v>19020401</v>
      </c>
      <c r="I42" s="54">
        <v>2194</v>
      </c>
      <c r="J42" s="7">
        <v>19721956</v>
      </c>
      <c r="K42" s="54">
        <v>2142</v>
      </c>
      <c r="L42" s="7">
        <v>19233240</v>
      </c>
      <c r="M42" s="54">
        <v>2180</v>
      </c>
      <c r="N42" s="6">
        <v>19406132</v>
      </c>
    </row>
    <row r="43" spans="1:14" ht="18.75" customHeight="1">
      <c r="A43" s="69"/>
      <c r="B43" s="59" t="s">
        <v>5</v>
      </c>
      <c r="C43" s="31" t="s">
        <v>4</v>
      </c>
      <c r="D43" s="32" t="s">
        <v>4</v>
      </c>
      <c r="E43" s="3" t="str">
        <f t="shared" si="18"/>
        <v>- </v>
      </c>
      <c r="F43" s="33" t="str">
        <f t="shared" si="19"/>
        <v>- </v>
      </c>
      <c r="G43" s="55" t="s">
        <v>4</v>
      </c>
      <c r="H43" s="32" t="s">
        <v>4</v>
      </c>
      <c r="I43" s="55" t="s">
        <v>4</v>
      </c>
      <c r="J43" s="32" t="s">
        <v>4</v>
      </c>
      <c r="K43" s="55" t="s">
        <v>4</v>
      </c>
      <c r="L43" s="34" t="s">
        <v>4</v>
      </c>
      <c r="M43" s="55" t="s">
        <v>4</v>
      </c>
      <c r="N43" s="35" t="s">
        <v>4</v>
      </c>
    </row>
    <row r="44" spans="1:256" s="9" customFormat="1" ht="18.75" customHeight="1" thickBot="1">
      <c r="A44" s="73"/>
      <c r="B44" s="36" t="s">
        <v>6</v>
      </c>
      <c r="C44" s="24">
        <v>62</v>
      </c>
      <c r="D44" s="37">
        <v>446926</v>
      </c>
      <c r="E44" s="28">
        <f t="shared" si="18"/>
        <v>35.22727272727273</v>
      </c>
      <c r="F44" s="14">
        <f t="shared" si="19"/>
        <v>32.024574869659176</v>
      </c>
      <c r="G44" s="57">
        <v>176</v>
      </c>
      <c r="H44" s="37">
        <v>1395572</v>
      </c>
      <c r="I44" s="57">
        <v>268</v>
      </c>
      <c r="J44" s="37">
        <v>2161932</v>
      </c>
      <c r="K44" s="57">
        <v>262</v>
      </c>
      <c r="L44" s="13">
        <v>2098611</v>
      </c>
      <c r="M44" s="57">
        <v>300</v>
      </c>
      <c r="N44" s="15">
        <v>2412108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5" ht="18.75" customHeight="1">
      <c r="A45" s="68" t="s">
        <v>12</v>
      </c>
      <c r="B45" s="38" t="s">
        <v>1</v>
      </c>
      <c r="C45" s="39">
        <f>IF(SUM(C46,C49)=0,"- ",SUM(C46,C49))</f>
        <v>812</v>
      </c>
      <c r="D45" s="40">
        <f>IF(SUM(D46,D49)=0,"- ",SUM(D46,D49))</f>
        <v>4378369</v>
      </c>
      <c r="E45" s="41">
        <f t="shared" si="18"/>
        <v>101.88205771643663</v>
      </c>
      <c r="F45" s="42">
        <f t="shared" si="19"/>
        <v>102.03115299934191</v>
      </c>
      <c r="G45" s="39">
        <f aca="true" t="shared" si="22" ref="G45:N45">IF(SUM(G46,G49)=0,"- ",SUM(G46,G49))</f>
        <v>797</v>
      </c>
      <c r="H45" s="40">
        <f t="shared" si="22"/>
        <v>4291208</v>
      </c>
      <c r="I45" s="39">
        <f t="shared" si="22"/>
        <v>792</v>
      </c>
      <c r="J45" s="40">
        <f t="shared" si="22"/>
        <v>4284042</v>
      </c>
      <c r="K45" s="39">
        <f t="shared" si="22"/>
        <v>814</v>
      </c>
      <c r="L45" s="40">
        <f t="shared" si="22"/>
        <v>4414889</v>
      </c>
      <c r="M45" s="39">
        <f t="shared" si="22"/>
        <v>916</v>
      </c>
      <c r="N45" s="43">
        <f t="shared" si="22"/>
        <v>5078636</v>
      </c>
      <c r="O45" s="12"/>
    </row>
    <row r="46" spans="1:15" ht="18.75" customHeight="1">
      <c r="A46" s="69"/>
      <c r="B46" s="30" t="s">
        <v>2</v>
      </c>
      <c r="C46" s="21">
        <f>IF(SUM(C47:C48)=0,"- ",SUM(C47:C48))</f>
        <v>272</v>
      </c>
      <c r="D46" s="18">
        <f>IF(SUM(D47:D48)=0,"- ",SUM(D47:D48))</f>
        <v>1546805</v>
      </c>
      <c r="E46" s="25">
        <f t="shared" si="18"/>
        <v>99.63369963369964</v>
      </c>
      <c r="F46" s="19">
        <f t="shared" si="19"/>
        <v>100.77351960868626</v>
      </c>
      <c r="G46" s="53">
        <f aca="true" t="shared" si="23" ref="G46:N46">IF(SUM(G47:G48)=0,"- ",SUM(G47:G48))</f>
        <v>273</v>
      </c>
      <c r="H46" s="18">
        <f t="shared" si="23"/>
        <v>1534932</v>
      </c>
      <c r="I46" s="53">
        <f t="shared" si="23"/>
        <v>276</v>
      </c>
      <c r="J46" s="18">
        <f t="shared" si="23"/>
        <v>1561878</v>
      </c>
      <c r="K46" s="53">
        <f t="shared" si="23"/>
        <v>334</v>
      </c>
      <c r="L46" s="18">
        <f t="shared" si="23"/>
        <v>1876500</v>
      </c>
      <c r="M46" s="53">
        <f t="shared" si="23"/>
        <v>356</v>
      </c>
      <c r="N46" s="20">
        <f t="shared" si="23"/>
        <v>2066106</v>
      </c>
      <c r="O46" s="12"/>
    </row>
    <row r="47" spans="1:15" ht="18.75" customHeight="1">
      <c r="A47" s="69"/>
      <c r="B47" s="58" t="s">
        <v>3</v>
      </c>
      <c r="C47" s="22">
        <v>272</v>
      </c>
      <c r="D47" s="7">
        <v>1546805</v>
      </c>
      <c r="E47" s="26">
        <f t="shared" si="18"/>
        <v>99.63369963369964</v>
      </c>
      <c r="F47" s="5">
        <f t="shared" si="19"/>
        <v>100.77351960868626</v>
      </c>
      <c r="G47" s="54">
        <v>273</v>
      </c>
      <c r="H47" s="7">
        <v>1534932</v>
      </c>
      <c r="I47" s="54">
        <v>276</v>
      </c>
      <c r="J47" s="7">
        <v>1561878</v>
      </c>
      <c r="K47" s="54">
        <v>334</v>
      </c>
      <c r="L47" s="7">
        <v>1876500</v>
      </c>
      <c r="M47" s="54">
        <v>356</v>
      </c>
      <c r="N47" s="6">
        <v>2066106</v>
      </c>
      <c r="O47" s="12"/>
    </row>
    <row r="48" spans="1:15" ht="18.75" customHeight="1">
      <c r="A48" s="69"/>
      <c r="B48" s="59" t="s">
        <v>5</v>
      </c>
      <c r="C48" s="31" t="s">
        <v>4</v>
      </c>
      <c r="D48" s="32" t="s">
        <v>4</v>
      </c>
      <c r="E48" s="3" t="str">
        <f t="shared" si="18"/>
        <v>- </v>
      </c>
      <c r="F48" s="33" t="str">
        <f t="shared" si="19"/>
        <v>- </v>
      </c>
      <c r="G48" s="55" t="s">
        <v>4</v>
      </c>
      <c r="H48" s="32" t="s">
        <v>4</v>
      </c>
      <c r="I48" s="55" t="s">
        <v>4</v>
      </c>
      <c r="J48" s="32" t="s">
        <v>4</v>
      </c>
      <c r="K48" s="55" t="s">
        <v>4</v>
      </c>
      <c r="L48" s="34" t="s">
        <v>4</v>
      </c>
      <c r="M48" s="55" t="s">
        <v>4</v>
      </c>
      <c r="N48" s="35" t="s">
        <v>4</v>
      </c>
      <c r="O48" s="12"/>
    </row>
    <row r="49" spans="1:256" s="9" customFormat="1" ht="18.75" customHeight="1">
      <c r="A49" s="70"/>
      <c r="B49" s="29" t="s">
        <v>6</v>
      </c>
      <c r="C49" s="23">
        <v>540</v>
      </c>
      <c r="D49" s="17">
        <v>2831564</v>
      </c>
      <c r="E49" s="27">
        <f t="shared" si="18"/>
        <v>103.05343511450383</v>
      </c>
      <c r="F49" s="8">
        <f t="shared" si="19"/>
        <v>102.73151164832551</v>
      </c>
      <c r="G49" s="56">
        <v>524</v>
      </c>
      <c r="H49" s="17">
        <v>2756276</v>
      </c>
      <c r="I49" s="56">
        <v>516</v>
      </c>
      <c r="J49" s="17">
        <v>2722164</v>
      </c>
      <c r="K49" s="56">
        <v>480</v>
      </c>
      <c r="L49" s="10">
        <v>2538389</v>
      </c>
      <c r="M49" s="56">
        <v>560</v>
      </c>
      <c r="N49" s="11">
        <v>3012530</v>
      </c>
      <c r="O49" s="1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4" ht="18.75" customHeight="1">
      <c r="A50" s="68" t="s">
        <v>13</v>
      </c>
      <c r="B50" s="44" t="s">
        <v>1</v>
      </c>
      <c r="C50" s="45">
        <f>IF(SUM(C51,C54)=0,"- ",SUM(C51,C54))</f>
        <v>1904</v>
      </c>
      <c r="D50" s="46">
        <f>IF(SUM(D51,D54)=0,"- ",SUM(D51,D54))</f>
        <v>7689184</v>
      </c>
      <c r="E50" s="47">
        <f t="shared" si="18"/>
        <v>99.84268484530676</v>
      </c>
      <c r="F50" s="48">
        <f t="shared" si="19"/>
        <v>99.69291582678248</v>
      </c>
      <c r="G50" s="45">
        <f aca="true" t="shared" si="24" ref="G50:N50">IF(SUM(G51,G54)=0,"- ",SUM(G51,G54))</f>
        <v>1907</v>
      </c>
      <c r="H50" s="46">
        <f t="shared" si="24"/>
        <v>7712869</v>
      </c>
      <c r="I50" s="45">
        <f t="shared" si="24"/>
        <v>1804</v>
      </c>
      <c r="J50" s="46">
        <f t="shared" si="24"/>
        <v>7337418</v>
      </c>
      <c r="K50" s="45">
        <f t="shared" si="24"/>
        <v>1824</v>
      </c>
      <c r="L50" s="46">
        <f t="shared" si="24"/>
        <v>7486044</v>
      </c>
      <c r="M50" s="45">
        <f t="shared" si="24"/>
        <v>2152</v>
      </c>
      <c r="N50" s="49">
        <f t="shared" si="24"/>
        <v>8841344</v>
      </c>
    </row>
    <row r="51" spans="1:14" ht="18.75" customHeight="1">
      <c r="A51" s="69"/>
      <c r="B51" s="30" t="s">
        <v>2</v>
      </c>
      <c r="C51" s="21">
        <f>IF(SUM(C52:C53)=0,"- ",SUM(C52:C53))</f>
        <v>498</v>
      </c>
      <c r="D51" s="18">
        <f>IF(SUM(D52:D53)=0,"- ",SUM(D52:D53))</f>
        <v>2042650</v>
      </c>
      <c r="E51" s="25">
        <f t="shared" si="18"/>
        <v>94.67680608365019</v>
      </c>
      <c r="F51" s="19">
        <f t="shared" si="19"/>
        <v>92.87284515584898</v>
      </c>
      <c r="G51" s="53">
        <f aca="true" t="shared" si="25" ref="G51:N51">IF(SUM(G52:G53)=0,"- ",SUM(G52:G53))</f>
        <v>526</v>
      </c>
      <c r="H51" s="18">
        <f t="shared" si="25"/>
        <v>2199405</v>
      </c>
      <c r="I51" s="53">
        <f t="shared" si="25"/>
        <v>576</v>
      </c>
      <c r="J51" s="18">
        <f t="shared" si="25"/>
        <v>2373824</v>
      </c>
      <c r="K51" s="53">
        <f t="shared" si="25"/>
        <v>681</v>
      </c>
      <c r="L51" s="18">
        <f t="shared" si="25"/>
        <v>2842081</v>
      </c>
      <c r="M51" s="53">
        <f t="shared" si="25"/>
        <v>738</v>
      </c>
      <c r="N51" s="20">
        <f t="shared" si="25"/>
        <v>3135098</v>
      </c>
    </row>
    <row r="52" spans="1:14" ht="18.75" customHeight="1">
      <c r="A52" s="69"/>
      <c r="B52" s="58" t="s">
        <v>3</v>
      </c>
      <c r="C52" s="22">
        <v>491</v>
      </c>
      <c r="D52" s="7">
        <v>2011766</v>
      </c>
      <c r="E52" s="26">
        <f t="shared" si="18"/>
        <v>95.8984375</v>
      </c>
      <c r="F52" s="5">
        <f t="shared" si="19"/>
        <v>94.19742837329932</v>
      </c>
      <c r="G52" s="54">
        <v>512</v>
      </c>
      <c r="H52" s="7">
        <v>2135691</v>
      </c>
      <c r="I52" s="54">
        <v>573</v>
      </c>
      <c r="J52" s="7">
        <v>2363090</v>
      </c>
      <c r="K52" s="54">
        <v>681</v>
      </c>
      <c r="L52" s="7">
        <v>2842081</v>
      </c>
      <c r="M52" s="54">
        <v>738</v>
      </c>
      <c r="N52" s="6">
        <v>3135098</v>
      </c>
    </row>
    <row r="53" spans="1:14" ht="18.75" customHeight="1">
      <c r="A53" s="69"/>
      <c r="B53" s="59" t="s">
        <v>5</v>
      </c>
      <c r="C53" s="31">
        <v>7</v>
      </c>
      <c r="D53" s="32">
        <v>30884</v>
      </c>
      <c r="E53" s="3">
        <f t="shared" si="18"/>
        <v>50</v>
      </c>
      <c r="F53" s="33">
        <f t="shared" si="19"/>
        <v>48.47286310700945</v>
      </c>
      <c r="G53" s="55">
        <v>14</v>
      </c>
      <c r="H53" s="32">
        <v>63714</v>
      </c>
      <c r="I53" s="55">
        <v>3</v>
      </c>
      <c r="J53" s="32">
        <v>10734</v>
      </c>
      <c r="K53" s="55" t="s">
        <v>4</v>
      </c>
      <c r="L53" s="34" t="s">
        <v>4</v>
      </c>
      <c r="M53" s="55" t="s">
        <v>4</v>
      </c>
      <c r="N53" s="35" t="s">
        <v>4</v>
      </c>
    </row>
    <row r="54" spans="1:256" s="9" customFormat="1" ht="18.75" customHeight="1">
      <c r="A54" s="70"/>
      <c r="B54" s="29" t="s">
        <v>6</v>
      </c>
      <c r="C54" s="23">
        <v>1406</v>
      </c>
      <c r="D54" s="17">
        <v>5646534</v>
      </c>
      <c r="E54" s="27">
        <f t="shared" si="18"/>
        <v>101.81028240405503</v>
      </c>
      <c r="F54" s="8">
        <f t="shared" si="19"/>
        <v>102.41354618439516</v>
      </c>
      <c r="G54" s="56">
        <v>1381</v>
      </c>
      <c r="H54" s="17">
        <v>5513464</v>
      </c>
      <c r="I54" s="56">
        <v>1228</v>
      </c>
      <c r="J54" s="17">
        <v>4963594</v>
      </c>
      <c r="K54" s="56">
        <v>1143</v>
      </c>
      <c r="L54" s="10">
        <v>4643963</v>
      </c>
      <c r="M54" s="56">
        <v>1414</v>
      </c>
      <c r="N54" s="11">
        <v>5706246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15" ht="18.75" customHeight="1">
      <c r="A55" s="68" t="s">
        <v>14</v>
      </c>
      <c r="B55" s="44" t="s">
        <v>1</v>
      </c>
      <c r="C55" s="45">
        <f>IF(SUM(C56,C59)=0,"- ",SUM(C56,C59))</f>
        <v>1061</v>
      </c>
      <c r="D55" s="46">
        <f>IF(SUM(D56,D59)=0,"- ",SUM(D56,D59))</f>
        <v>2081039</v>
      </c>
      <c r="E55" s="47">
        <f t="shared" si="18"/>
        <v>90.3747870528109</v>
      </c>
      <c r="F55" s="48">
        <f t="shared" si="19"/>
        <v>89.48461525561548</v>
      </c>
      <c r="G55" s="45">
        <f aca="true" t="shared" si="26" ref="G55:N55">IF(SUM(G56,G59)=0,"- ",SUM(G56,G59))</f>
        <v>1174</v>
      </c>
      <c r="H55" s="46">
        <f t="shared" si="26"/>
        <v>2325583</v>
      </c>
      <c r="I55" s="45">
        <f t="shared" si="26"/>
        <v>1315</v>
      </c>
      <c r="J55" s="46">
        <f t="shared" si="26"/>
        <v>2682970</v>
      </c>
      <c r="K55" s="45">
        <f t="shared" si="26"/>
        <v>1420</v>
      </c>
      <c r="L55" s="46">
        <f t="shared" si="26"/>
        <v>2835968</v>
      </c>
      <c r="M55" s="45">
        <f t="shared" si="26"/>
        <v>1312</v>
      </c>
      <c r="N55" s="49">
        <f t="shared" si="26"/>
        <v>2538629</v>
      </c>
      <c r="O55" s="12"/>
    </row>
    <row r="56" spans="1:15" ht="18.75" customHeight="1">
      <c r="A56" s="69"/>
      <c r="B56" s="30" t="s">
        <v>2</v>
      </c>
      <c r="C56" s="21">
        <f>IF(SUM(C57:C58)=0,"- ",SUM(C57:C58))</f>
        <v>573</v>
      </c>
      <c r="D56" s="18">
        <f>IF(SUM(D57:D58)=0,"- ",SUM(D57:D58))</f>
        <v>1018354</v>
      </c>
      <c r="E56" s="25">
        <f t="shared" si="18"/>
        <v>101.95729537366549</v>
      </c>
      <c r="F56" s="19">
        <f t="shared" si="19"/>
        <v>103.68831010151405</v>
      </c>
      <c r="G56" s="53">
        <f aca="true" t="shared" si="27" ref="G56:N56">IF(SUM(G57:G58)=0,"- ",SUM(G57:G58))</f>
        <v>562</v>
      </c>
      <c r="H56" s="18">
        <f t="shared" si="27"/>
        <v>982130</v>
      </c>
      <c r="I56" s="53">
        <f t="shared" si="27"/>
        <v>668</v>
      </c>
      <c r="J56" s="18">
        <f t="shared" si="27"/>
        <v>1199228</v>
      </c>
      <c r="K56" s="53">
        <f t="shared" si="27"/>
        <v>778</v>
      </c>
      <c r="L56" s="18">
        <f t="shared" si="27"/>
        <v>1428641</v>
      </c>
      <c r="M56" s="53">
        <f t="shared" si="27"/>
        <v>792</v>
      </c>
      <c r="N56" s="20">
        <f t="shared" si="27"/>
        <v>1424474</v>
      </c>
      <c r="O56" s="12"/>
    </row>
    <row r="57" spans="1:15" ht="18.75" customHeight="1">
      <c r="A57" s="69"/>
      <c r="B57" s="58" t="s">
        <v>3</v>
      </c>
      <c r="C57" s="22">
        <v>573</v>
      </c>
      <c r="D57" s="7">
        <v>1018354</v>
      </c>
      <c r="E57" s="26">
        <f t="shared" si="18"/>
        <v>101.95729537366549</v>
      </c>
      <c r="F57" s="5">
        <f t="shared" si="19"/>
        <v>103.68831010151405</v>
      </c>
      <c r="G57" s="54">
        <v>562</v>
      </c>
      <c r="H57" s="7">
        <v>982130</v>
      </c>
      <c r="I57" s="54">
        <v>668</v>
      </c>
      <c r="J57" s="7">
        <v>1199228</v>
      </c>
      <c r="K57" s="54">
        <v>778</v>
      </c>
      <c r="L57" s="7">
        <v>1428641</v>
      </c>
      <c r="M57" s="54">
        <v>792</v>
      </c>
      <c r="N57" s="6">
        <v>1424474</v>
      </c>
      <c r="O57" s="12"/>
    </row>
    <row r="58" spans="1:15" ht="18.75" customHeight="1">
      <c r="A58" s="69"/>
      <c r="B58" s="59" t="s">
        <v>5</v>
      </c>
      <c r="C58" s="31" t="s">
        <v>4</v>
      </c>
      <c r="D58" s="32" t="s">
        <v>4</v>
      </c>
      <c r="E58" s="3" t="str">
        <f t="shared" si="18"/>
        <v>- </v>
      </c>
      <c r="F58" s="33" t="str">
        <f t="shared" si="19"/>
        <v>- </v>
      </c>
      <c r="G58" s="55" t="s">
        <v>4</v>
      </c>
      <c r="H58" s="32" t="s">
        <v>4</v>
      </c>
      <c r="I58" s="55" t="s">
        <v>4</v>
      </c>
      <c r="J58" s="32" t="s">
        <v>4</v>
      </c>
      <c r="K58" s="55" t="s">
        <v>4</v>
      </c>
      <c r="L58" s="34" t="s">
        <v>4</v>
      </c>
      <c r="M58" s="55" t="s">
        <v>4</v>
      </c>
      <c r="N58" s="35" t="s">
        <v>4</v>
      </c>
      <c r="O58" s="12"/>
    </row>
    <row r="59" spans="1:256" s="9" customFormat="1" ht="18.75" customHeight="1">
      <c r="A59" s="70"/>
      <c r="B59" s="29" t="s">
        <v>6</v>
      </c>
      <c r="C59" s="23">
        <v>488</v>
      </c>
      <c r="D59" s="17">
        <v>1062685</v>
      </c>
      <c r="E59" s="27">
        <f t="shared" si="18"/>
        <v>79.73856209150327</v>
      </c>
      <c r="F59" s="8">
        <f t="shared" si="19"/>
        <v>79.10101804826816</v>
      </c>
      <c r="G59" s="56">
        <v>612</v>
      </c>
      <c r="H59" s="17">
        <v>1343453</v>
      </c>
      <c r="I59" s="56">
        <v>647</v>
      </c>
      <c r="J59" s="17">
        <v>1483742</v>
      </c>
      <c r="K59" s="56">
        <v>642</v>
      </c>
      <c r="L59" s="10">
        <v>1407327</v>
      </c>
      <c r="M59" s="56">
        <v>520</v>
      </c>
      <c r="N59" s="11">
        <v>1114155</v>
      </c>
      <c r="O59" s="1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14" ht="18.75" customHeight="1">
      <c r="A60" s="71" t="s">
        <v>15</v>
      </c>
      <c r="B60" s="44" t="s">
        <v>1</v>
      </c>
      <c r="C60" s="45">
        <f>IF(SUM(C61,C64)=0,"- ",SUM(C61,C64))</f>
        <v>3260</v>
      </c>
      <c r="D60" s="46">
        <f>IF(SUM(D61,D64)=0,"- ",SUM(D61,D64))</f>
        <v>2655551</v>
      </c>
      <c r="E60" s="47">
        <f t="shared" si="18"/>
        <v>109.57983193277312</v>
      </c>
      <c r="F60" s="48">
        <f t="shared" si="19"/>
        <v>108.55812398158452</v>
      </c>
      <c r="G60" s="45">
        <f aca="true" t="shared" si="28" ref="G60:N60">IF(SUM(G61,G64)=0,"- ",SUM(G61,G64))</f>
        <v>2975</v>
      </c>
      <c r="H60" s="46">
        <f t="shared" si="28"/>
        <v>2446202</v>
      </c>
      <c r="I60" s="45">
        <f t="shared" si="28"/>
        <v>2716</v>
      </c>
      <c r="J60" s="46">
        <f t="shared" si="28"/>
        <v>2247144</v>
      </c>
      <c r="K60" s="45">
        <f t="shared" si="28"/>
        <v>2421</v>
      </c>
      <c r="L60" s="46">
        <f t="shared" si="28"/>
        <v>2007935</v>
      </c>
      <c r="M60" s="45">
        <f t="shared" si="28"/>
        <v>2438</v>
      </c>
      <c r="N60" s="49">
        <f t="shared" si="28"/>
        <v>2030031</v>
      </c>
    </row>
    <row r="61" spans="1:14" ht="18.75" customHeight="1">
      <c r="A61" s="69"/>
      <c r="B61" s="30" t="s">
        <v>2</v>
      </c>
      <c r="C61" s="21">
        <f>IF(SUM(C62:C63)=0,"- ",SUM(C62:C63))</f>
        <v>46</v>
      </c>
      <c r="D61" s="18">
        <f>IF(SUM(D62:D63)=0,"- ",SUM(D62:D63))</f>
        <v>44033</v>
      </c>
      <c r="E61" s="25">
        <f t="shared" si="18"/>
        <v>70.76923076923077</v>
      </c>
      <c r="F61" s="19">
        <f t="shared" si="19"/>
        <v>70.63135606814026</v>
      </c>
      <c r="G61" s="53">
        <f aca="true" t="shared" si="29" ref="G61:N61">IF(SUM(G62:G63)=0,"- ",SUM(G62:G63))</f>
        <v>65</v>
      </c>
      <c r="H61" s="18">
        <f t="shared" si="29"/>
        <v>62342</v>
      </c>
      <c r="I61" s="53">
        <f t="shared" si="29"/>
        <v>66</v>
      </c>
      <c r="J61" s="18">
        <f t="shared" si="29"/>
        <v>63516</v>
      </c>
      <c r="K61" s="53">
        <f t="shared" si="29"/>
        <v>71</v>
      </c>
      <c r="L61" s="18">
        <f t="shared" si="29"/>
        <v>67129</v>
      </c>
      <c r="M61" s="53">
        <f t="shared" si="29"/>
        <v>107</v>
      </c>
      <c r="N61" s="20">
        <f t="shared" si="29"/>
        <v>102755</v>
      </c>
    </row>
    <row r="62" spans="1:14" ht="18.75" customHeight="1">
      <c r="A62" s="69"/>
      <c r="B62" s="58" t="s">
        <v>3</v>
      </c>
      <c r="C62" s="22">
        <v>16</v>
      </c>
      <c r="D62" s="7">
        <v>14233</v>
      </c>
      <c r="E62" s="26">
        <f t="shared" si="18"/>
        <v>80</v>
      </c>
      <c r="F62" s="5">
        <f t="shared" si="19"/>
        <v>80.75460992907801</v>
      </c>
      <c r="G62" s="54">
        <v>20</v>
      </c>
      <c r="H62" s="7">
        <v>17625</v>
      </c>
      <c r="I62" s="54">
        <v>16</v>
      </c>
      <c r="J62" s="7">
        <v>13820</v>
      </c>
      <c r="K62" s="54">
        <v>30</v>
      </c>
      <c r="L62" s="7">
        <v>26321</v>
      </c>
      <c r="M62" s="54">
        <v>49</v>
      </c>
      <c r="N62" s="6">
        <v>45127</v>
      </c>
    </row>
    <row r="63" spans="1:14" ht="18.75" customHeight="1">
      <c r="A63" s="69"/>
      <c r="B63" s="59" t="s">
        <v>5</v>
      </c>
      <c r="C63" s="31">
        <v>30</v>
      </c>
      <c r="D63" s="32">
        <v>29800</v>
      </c>
      <c r="E63" s="3">
        <f t="shared" si="18"/>
        <v>66.66666666666666</v>
      </c>
      <c r="F63" s="33">
        <f t="shared" si="19"/>
        <v>66.64132209226916</v>
      </c>
      <c r="G63" s="55">
        <v>45</v>
      </c>
      <c r="H63" s="32">
        <v>44717</v>
      </c>
      <c r="I63" s="55">
        <v>50</v>
      </c>
      <c r="J63" s="32">
        <v>49696</v>
      </c>
      <c r="K63" s="55">
        <v>41</v>
      </c>
      <c r="L63" s="34">
        <v>40808</v>
      </c>
      <c r="M63" s="55">
        <v>58</v>
      </c>
      <c r="N63" s="35">
        <v>57628</v>
      </c>
    </row>
    <row r="64" spans="1:256" s="16" customFormat="1" ht="18.75" customHeight="1" thickBot="1">
      <c r="A64" s="70"/>
      <c r="B64" s="29" t="s">
        <v>6</v>
      </c>
      <c r="C64" s="23">
        <v>3214</v>
      </c>
      <c r="D64" s="17">
        <v>2611518</v>
      </c>
      <c r="E64" s="27">
        <f t="shared" si="18"/>
        <v>110.44673539518901</v>
      </c>
      <c r="F64" s="8">
        <f t="shared" si="19"/>
        <v>109.54997357227354</v>
      </c>
      <c r="G64" s="56">
        <v>2910</v>
      </c>
      <c r="H64" s="17">
        <v>2383860</v>
      </c>
      <c r="I64" s="56">
        <v>2650</v>
      </c>
      <c r="J64" s="17">
        <v>2183628</v>
      </c>
      <c r="K64" s="56">
        <v>2350</v>
      </c>
      <c r="L64" s="10">
        <v>1940806</v>
      </c>
      <c r="M64" s="56">
        <v>2331</v>
      </c>
      <c r="N64" s="11">
        <v>1927276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15" ht="18.75" customHeight="1">
      <c r="A65" s="69" t="s">
        <v>16</v>
      </c>
      <c r="B65" s="38" t="s">
        <v>1</v>
      </c>
      <c r="C65" s="39">
        <f>IF(SUM(C66,C69)=0,"- ",SUM(C66,C69))</f>
        <v>592</v>
      </c>
      <c r="D65" s="40">
        <f>IF(SUM(D66,D69)=0,"- ",SUM(D66,D69))</f>
        <v>394100</v>
      </c>
      <c r="E65" s="41">
        <f t="shared" si="18"/>
        <v>81.5426997245179</v>
      </c>
      <c r="F65" s="42">
        <f t="shared" si="19"/>
        <v>81.76331584374307</v>
      </c>
      <c r="G65" s="39">
        <f aca="true" t="shared" si="30" ref="G65:N65">IF(SUM(G66,G69)=0,"- ",SUM(G66,G69))</f>
        <v>726</v>
      </c>
      <c r="H65" s="40">
        <f t="shared" si="30"/>
        <v>482001</v>
      </c>
      <c r="I65" s="39">
        <f t="shared" si="30"/>
        <v>745</v>
      </c>
      <c r="J65" s="40">
        <f t="shared" si="30"/>
        <v>493391</v>
      </c>
      <c r="K65" s="39">
        <f t="shared" si="30"/>
        <v>799</v>
      </c>
      <c r="L65" s="40">
        <f t="shared" si="30"/>
        <v>534854</v>
      </c>
      <c r="M65" s="39">
        <f t="shared" si="30"/>
        <v>1011</v>
      </c>
      <c r="N65" s="43">
        <f t="shared" si="30"/>
        <v>678296</v>
      </c>
      <c r="O65" s="12"/>
    </row>
    <row r="66" spans="1:15" ht="18.75" customHeight="1">
      <c r="A66" s="69"/>
      <c r="B66" s="30" t="s">
        <v>2</v>
      </c>
      <c r="C66" s="21">
        <f>IF(SUM(C67:C68)=0,"- ",SUM(C67:C68))</f>
        <v>4</v>
      </c>
      <c r="D66" s="18">
        <f>IF(SUM(D67:D68)=0,"- ",SUM(D67:D68))</f>
        <v>2586</v>
      </c>
      <c r="E66" s="25">
        <f t="shared" si="18"/>
        <v>36.36363636363637</v>
      </c>
      <c r="F66" s="19">
        <f t="shared" si="19"/>
        <v>35.434365579610855</v>
      </c>
      <c r="G66" s="53">
        <f aca="true" t="shared" si="31" ref="G66:N66">IF(SUM(G67:G68)=0,"- ",SUM(G67:G68))</f>
        <v>11</v>
      </c>
      <c r="H66" s="18">
        <f t="shared" si="31"/>
        <v>7298</v>
      </c>
      <c r="I66" s="53">
        <f t="shared" si="31"/>
        <v>3</v>
      </c>
      <c r="J66" s="18">
        <f t="shared" si="31"/>
        <v>1877</v>
      </c>
      <c r="K66" s="53">
        <f t="shared" si="31"/>
        <v>10</v>
      </c>
      <c r="L66" s="18">
        <f t="shared" si="31"/>
        <v>6233</v>
      </c>
      <c r="M66" s="53">
        <f t="shared" si="31"/>
        <v>18</v>
      </c>
      <c r="N66" s="20">
        <f t="shared" si="31"/>
        <v>11437</v>
      </c>
      <c r="O66" s="12"/>
    </row>
    <row r="67" spans="1:15" ht="18.75" customHeight="1">
      <c r="A67" s="69"/>
      <c r="B67" s="58" t="s">
        <v>3</v>
      </c>
      <c r="C67" s="22">
        <v>4</v>
      </c>
      <c r="D67" s="7">
        <v>2586</v>
      </c>
      <c r="E67" s="26">
        <f t="shared" si="18"/>
        <v>36.36363636363637</v>
      </c>
      <c r="F67" s="5">
        <f t="shared" si="19"/>
        <v>35.434365579610855</v>
      </c>
      <c r="G67" s="54">
        <v>11</v>
      </c>
      <c r="H67" s="7">
        <v>7298</v>
      </c>
      <c r="I67" s="54">
        <v>3</v>
      </c>
      <c r="J67" s="7">
        <v>1877</v>
      </c>
      <c r="K67" s="54">
        <v>10</v>
      </c>
      <c r="L67" s="7">
        <v>6233</v>
      </c>
      <c r="M67" s="54">
        <v>18</v>
      </c>
      <c r="N67" s="6">
        <v>11437</v>
      </c>
      <c r="O67" s="12"/>
    </row>
    <row r="68" spans="1:15" ht="18.75" customHeight="1">
      <c r="A68" s="69"/>
      <c r="B68" s="59" t="s">
        <v>5</v>
      </c>
      <c r="C68" s="31" t="s">
        <v>4</v>
      </c>
      <c r="D68" s="32" t="s">
        <v>4</v>
      </c>
      <c r="E68" s="3" t="str">
        <f t="shared" si="18"/>
        <v>- </v>
      </c>
      <c r="F68" s="33" t="str">
        <f t="shared" si="19"/>
        <v>- </v>
      </c>
      <c r="G68" s="55" t="s">
        <v>4</v>
      </c>
      <c r="H68" s="32" t="s">
        <v>4</v>
      </c>
      <c r="I68" s="55" t="s">
        <v>4</v>
      </c>
      <c r="J68" s="32" t="s">
        <v>4</v>
      </c>
      <c r="K68" s="55" t="s">
        <v>4</v>
      </c>
      <c r="L68" s="34" t="s">
        <v>4</v>
      </c>
      <c r="M68" s="55" t="s">
        <v>4</v>
      </c>
      <c r="N68" s="35" t="s">
        <v>4</v>
      </c>
      <c r="O68" s="12"/>
    </row>
    <row r="69" spans="1:256" s="9" customFormat="1" ht="18.75" customHeight="1">
      <c r="A69" s="70"/>
      <c r="B69" s="29" t="s">
        <v>6</v>
      </c>
      <c r="C69" s="23">
        <v>588</v>
      </c>
      <c r="D69" s="17">
        <v>391514</v>
      </c>
      <c r="E69" s="27">
        <f aca="true" t="shared" si="32" ref="E69:E79">IF(AND(SUM(C69)=0,SUM(G69)&lt;&gt;0),"全減",IF(AND(SUM(C69)&lt;&gt;0,SUM(G69)=0),"全増",IF(AND(SUM(G69)=0,SUM(C69)=0),"- ",(C69/G69*100))))</f>
        <v>82.23776223776224</v>
      </c>
      <c r="F69" s="8">
        <f aca="true" t="shared" si="33" ref="F69:F79">IF(AND(SUM(D69)=0,SUM(H69)&lt;&gt;0),"全減",IF(AND(SUM(D69)&lt;&gt;0,SUM(H69)=0),"全増",IF(AND(SUM(H69)=0,SUM(D69)=0),"- ",(D69/H69*100))))</f>
        <v>82.47556893468126</v>
      </c>
      <c r="G69" s="56">
        <v>715</v>
      </c>
      <c r="H69" s="17">
        <v>474703</v>
      </c>
      <c r="I69" s="56">
        <v>742</v>
      </c>
      <c r="J69" s="17">
        <v>491514</v>
      </c>
      <c r="K69" s="56">
        <v>789</v>
      </c>
      <c r="L69" s="10">
        <v>528621</v>
      </c>
      <c r="M69" s="56">
        <v>993</v>
      </c>
      <c r="N69" s="11">
        <v>666859</v>
      </c>
      <c r="O69" s="1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14" ht="18.75" customHeight="1">
      <c r="A70" s="71" t="s">
        <v>17</v>
      </c>
      <c r="B70" s="44" t="s">
        <v>1</v>
      </c>
      <c r="C70" s="45">
        <f>IF(SUM(C71,C74)=0,"- ",SUM(C71,C74))</f>
        <v>15277</v>
      </c>
      <c r="D70" s="46">
        <f>IF(SUM(D71,D74)=0,"- ",SUM(D71,D74))</f>
        <v>5861508</v>
      </c>
      <c r="E70" s="47">
        <f t="shared" si="32"/>
        <v>97.6103763337806</v>
      </c>
      <c r="F70" s="48">
        <f t="shared" si="33"/>
        <v>97.58447334340114</v>
      </c>
      <c r="G70" s="45">
        <f aca="true" t="shared" si="34" ref="G70:N70">IF(SUM(G71,G74)=0,"- ",SUM(G71,G74))</f>
        <v>15651</v>
      </c>
      <c r="H70" s="46">
        <f t="shared" si="34"/>
        <v>6006599</v>
      </c>
      <c r="I70" s="45">
        <f t="shared" si="34"/>
        <v>15742</v>
      </c>
      <c r="J70" s="46">
        <f t="shared" si="34"/>
        <v>5982836</v>
      </c>
      <c r="K70" s="45">
        <f t="shared" si="34"/>
        <v>15266</v>
      </c>
      <c r="L70" s="46">
        <f t="shared" si="34"/>
        <v>5677480</v>
      </c>
      <c r="M70" s="45">
        <f t="shared" si="34"/>
        <v>15870</v>
      </c>
      <c r="N70" s="49">
        <f t="shared" si="34"/>
        <v>5870684</v>
      </c>
    </row>
    <row r="71" spans="1:14" ht="18.75" customHeight="1">
      <c r="A71" s="69"/>
      <c r="B71" s="30" t="s">
        <v>2</v>
      </c>
      <c r="C71" s="21">
        <f>IF(SUM(C72:C73)=0,"- ",SUM(C72:C73))</f>
        <v>43</v>
      </c>
      <c r="D71" s="18">
        <f>IF(SUM(D72:D73)=0,"- ",SUM(D72:D73))</f>
        <v>20588</v>
      </c>
      <c r="E71" s="25">
        <f t="shared" si="32"/>
        <v>84.31372549019608</v>
      </c>
      <c r="F71" s="19">
        <f t="shared" si="33"/>
        <v>92.24840935567703</v>
      </c>
      <c r="G71" s="53">
        <f aca="true" t="shared" si="35" ref="G71:N71">IF(SUM(G72:G73)=0,"- ",SUM(G72:G73))</f>
        <v>51</v>
      </c>
      <c r="H71" s="18">
        <f t="shared" si="35"/>
        <v>22318</v>
      </c>
      <c r="I71" s="53">
        <f t="shared" si="35"/>
        <v>39</v>
      </c>
      <c r="J71" s="18">
        <f t="shared" si="35"/>
        <v>19409</v>
      </c>
      <c r="K71" s="53">
        <f t="shared" si="35"/>
        <v>23</v>
      </c>
      <c r="L71" s="18">
        <f t="shared" si="35"/>
        <v>10923</v>
      </c>
      <c r="M71" s="53">
        <f t="shared" si="35"/>
        <v>20</v>
      </c>
      <c r="N71" s="20">
        <f t="shared" si="35"/>
        <v>9725</v>
      </c>
    </row>
    <row r="72" spans="1:14" ht="18.75" customHeight="1">
      <c r="A72" s="69"/>
      <c r="B72" s="58" t="s">
        <v>3</v>
      </c>
      <c r="C72" s="22">
        <v>42</v>
      </c>
      <c r="D72" s="7">
        <v>20091</v>
      </c>
      <c r="E72" s="26">
        <f t="shared" si="32"/>
        <v>87.5</v>
      </c>
      <c r="F72" s="5">
        <f t="shared" si="33"/>
        <v>96.47075770671276</v>
      </c>
      <c r="G72" s="54">
        <v>48</v>
      </c>
      <c r="H72" s="7">
        <v>20826</v>
      </c>
      <c r="I72" s="54">
        <v>29</v>
      </c>
      <c r="J72" s="7">
        <v>14435</v>
      </c>
      <c r="K72" s="54">
        <v>19</v>
      </c>
      <c r="L72" s="7">
        <v>8933</v>
      </c>
      <c r="M72" s="54">
        <v>17</v>
      </c>
      <c r="N72" s="6">
        <v>8233</v>
      </c>
    </row>
    <row r="73" spans="1:14" ht="18.75" customHeight="1">
      <c r="A73" s="69"/>
      <c r="B73" s="59" t="s">
        <v>5</v>
      </c>
      <c r="C73" s="31">
        <v>1</v>
      </c>
      <c r="D73" s="32">
        <v>497</v>
      </c>
      <c r="E73" s="3">
        <f t="shared" si="32"/>
        <v>33.33333333333333</v>
      </c>
      <c r="F73" s="33">
        <f t="shared" si="33"/>
        <v>33.310991957104555</v>
      </c>
      <c r="G73" s="55">
        <v>3</v>
      </c>
      <c r="H73" s="32">
        <v>1492</v>
      </c>
      <c r="I73" s="55">
        <v>10</v>
      </c>
      <c r="J73" s="32">
        <v>4974</v>
      </c>
      <c r="K73" s="55">
        <v>4</v>
      </c>
      <c r="L73" s="34">
        <v>1990</v>
      </c>
      <c r="M73" s="55">
        <v>3</v>
      </c>
      <c r="N73" s="35">
        <v>1492</v>
      </c>
    </row>
    <row r="74" spans="1:256" s="9" customFormat="1" ht="18.75" customHeight="1">
      <c r="A74" s="70"/>
      <c r="B74" s="29" t="s">
        <v>6</v>
      </c>
      <c r="C74" s="23">
        <v>15234</v>
      </c>
      <c r="D74" s="17">
        <v>5840920</v>
      </c>
      <c r="E74" s="27">
        <f t="shared" si="32"/>
        <v>97.65384615384616</v>
      </c>
      <c r="F74" s="8">
        <f t="shared" si="33"/>
        <v>97.60437385878103</v>
      </c>
      <c r="G74" s="56">
        <v>15600</v>
      </c>
      <c r="H74" s="17">
        <v>5984281</v>
      </c>
      <c r="I74" s="56">
        <v>15703</v>
      </c>
      <c r="J74" s="17">
        <v>5963427</v>
      </c>
      <c r="K74" s="56">
        <v>15243</v>
      </c>
      <c r="L74" s="10">
        <v>5666557</v>
      </c>
      <c r="M74" s="56">
        <v>15850</v>
      </c>
      <c r="N74" s="11">
        <v>5860959</v>
      </c>
      <c r="O74" s="1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14" ht="18.75" customHeight="1">
      <c r="A75" s="69" t="s">
        <v>18</v>
      </c>
      <c r="B75" s="44" t="s">
        <v>1</v>
      </c>
      <c r="C75" s="45">
        <f>IF(SUM(C76,C79)=0,"- ",SUM(C76,C79))</f>
        <v>1957</v>
      </c>
      <c r="D75" s="46">
        <f>IF(SUM(D76,D79)=0,"- ",SUM(D76,D79))</f>
        <v>97462</v>
      </c>
      <c r="E75" s="47">
        <f t="shared" si="32"/>
        <v>98.34170854271356</v>
      </c>
      <c r="F75" s="48">
        <f t="shared" si="33"/>
        <v>106.42396182530929</v>
      </c>
      <c r="G75" s="45">
        <f aca="true" t="shared" si="36" ref="G75:N75">IF(SUM(G76,G79)=0,"- ",SUM(G76,G79))</f>
        <v>1990</v>
      </c>
      <c r="H75" s="46">
        <f t="shared" si="36"/>
        <v>91579</v>
      </c>
      <c r="I75" s="45">
        <f t="shared" si="36"/>
        <v>1962</v>
      </c>
      <c r="J75" s="46">
        <f t="shared" si="36"/>
        <v>86782</v>
      </c>
      <c r="K75" s="45">
        <f t="shared" si="36"/>
        <v>1858</v>
      </c>
      <c r="L75" s="46">
        <f t="shared" si="36"/>
        <v>89723</v>
      </c>
      <c r="M75" s="45">
        <f t="shared" si="36"/>
        <v>1883</v>
      </c>
      <c r="N75" s="49">
        <f t="shared" si="36"/>
        <v>103605</v>
      </c>
    </row>
    <row r="76" spans="1:14" ht="18.75" customHeight="1">
      <c r="A76" s="69"/>
      <c r="B76" s="30" t="s">
        <v>2</v>
      </c>
      <c r="C76" s="21" t="str">
        <f>IF(SUM(C77:C78)=0,"- ",SUM(C77:C78))</f>
        <v>- </v>
      </c>
      <c r="D76" s="18" t="str">
        <f>IF(SUM(D77:D78)=0,"- ",SUM(D77:D78))</f>
        <v>- </v>
      </c>
      <c r="E76" s="25" t="str">
        <f t="shared" si="32"/>
        <v>- </v>
      </c>
      <c r="F76" s="19" t="str">
        <f t="shared" si="33"/>
        <v>- </v>
      </c>
      <c r="G76" s="53" t="str">
        <f aca="true" t="shared" si="37" ref="G76:N76">IF(SUM(G77:G78)=0,"- ",SUM(G77:G78))</f>
        <v>- </v>
      </c>
      <c r="H76" s="18" t="str">
        <f t="shared" si="37"/>
        <v>- </v>
      </c>
      <c r="I76" s="53" t="str">
        <f t="shared" si="37"/>
        <v>- </v>
      </c>
      <c r="J76" s="18" t="str">
        <f t="shared" si="37"/>
        <v>- </v>
      </c>
      <c r="K76" s="53" t="str">
        <f t="shared" si="37"/>
        <v>- </v>
      </c>
      <c r="L76" s="18" t="str">
        <f t="shared" si="37"/>
        <v>- </v>
      </c>
      <c r="M76" s="53" t="str">
        <f t="shared" si="37"/>
        <v>- </v>
      </c>
      <c r="N76" s="20" t="str">
        <f t="shared" si="37"/>
        <v>- </v>
      </c>
    </row>
    <row r="77" spans="1:14" ht="18.75" customHeight="1">
      <c r="A77" s="69"/>
      <c r="B77" s="58" t="s">
        <v>3</v>
      </c>
      <c r="C77" s="22" t="s">
        <v>4</v>
      </c>
      <c r="D77" s="7" t="s">
        <v>4</v>
      </c>
      <c r="E77" s="26" t="str">
        <f t="shared" si="32"/>
        <v>- </v>
      </c>
      <c r="F77" s="5" t="str">
        <f t="shared" si="33"/>
        <v>- </v>
      </c>
      <c r="G77" s="54" t="s">
        <v>4</v>
      </c>
      <c r="H77" s="7" t="s">
        <v>4</v>
      </c>
      <c r="I77" s="54" t="s">
        <v>4</v>
      </c>
      <c r="J77" s="7" t="s">
        <v>4</v>
      </c>
      <c r="K77" s="54" t="s">
        <v>4</v>
      </c>
      <c r="L77" s="7" t="s">
        <v>4</v>
      </c>
      <c r="M77" s="54" t="s">
        <v>4</v>
      </c>
      <c r="N77" s="6" t="s">
        <v>4</v>
      </c>
    </row>
    <row r="78" spans="1:14" ht="18.75" customHeight="1">
      <c r="A78" s="69"/>
      <c r="B78" s="59" t="s">
        <v>5</v>
      </c>
      <c r="C78" s="31" t="s">
        <v>4</v>
      </c>
      <c r="D78" s="32" t="s">
        <v>4</v>
      </c>
      <c r="E78" s="3" t="str">
        <f t="shared" si="32"/>
        <v>- </v>
      </c>
      <c r="F78" s="33" t="str">
        <f t="shared" si="33"/>
        <v>- </v>
      </c>
      <c r="G78" s="55" t="s">
        <v>4</v>
      </c>
      <c r="H78" s="32" t="s">
        <v>4</v>
      </c>
      <c r="I78" s="55" t="s">
        <v>4</v>
      </c>
      <c r="J78" s="32" t="s">
        <v>4</v>
      </c>
      <c r="K78" s="55" t="s">
        <v>4</v>
      </c>
      <c r="L78" s="34" t="s">
        <v>4</v>
      </c>
      <c r="M78" s="55" t="s">
        <v>4</v>
      </c>
      <c r="N78" s="35" t="s">
        <v>4</v>
      </c>
    </row>
    <row r="79" spans="1:256" s="9" customFormat="1" ht="18.75" customHeight="1" thickBot="1">
      <c r="A79" s="73"/>
      <c r="B79" s="36" t="s">
        <v>6</v>
      </c>
      <c r="C79" s="24">
        <v>1957</v>
      </c>
      <c r="D79" s="37">
        <v>97462</v>
      </c>
      <c r="E79" s="28">
        <f t="shared" si="32"/>
        <v>98.34170854271356</v>
      </c>
      <c r="F79" s="14">
        <f t="shared" si="33"/>
        <v>106.42396182530929</v>
      </c>
      <c r="G79" s="57">
        <v>1990</v>
      </c>
      <c r="H79" s="37">
        <v>91579</v>
      </c>
      <c r="I79" s="57">
        <v>1962</v>
      </c>
      <c r="J79" s="37">
        <v>86782</v>
      </c>
      <c r="K79" s="57">
        <v>1858</v>
      </c>
      <c r="L79" s="13">
        <v>89723</v>
      </c>
      <c r="M79" s="57">
        <v>1883</v>
      </c>
      <c r="N79" s="15">
        <v>103605</v>
      </c>
      <c r="O79" s="1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ht="18.75" customHeight="1">
      <c r="G80" s="52"/>
    </row>
  </sheetData>
  <sheetProtection/>
  <mergeCells count="24">
    <mergeCell ref="A75:A79"/>
    <mergeCell ref="A65:A69"/>
    <mergeCell ref="A70:A74"/>
    <mergeCell ref="A3:B4"/>
    <mergeCell ref="A45:A49"/>
    <mergeCell ref="A50:A54"/>
    <mergeCell ref="A1:N1"/>
    <mergeCell ref="A30:A34"/>
    <mergeCell ref="M2:N2"/>
    <mergeCell ref="A35:A39"/>
    <mergeCell ref="A15:A19"/>
    <mergeCell ref="A20:A24"/>
    <mergeCell ref="G3:H3"/>
    <mergeCell ref="I3:J3"/>
    <mergeCell ref="K3:L3"/>
    <mergeCell ref="M3:N3"/>
    <mergeCell ref="E3:F3"/>
    <mergeCell ref="A10:A14"/>
    <mergeCell ref="A5:A9"/>
    <mergeCell ref="C3:D3"/>
    <mergeCell ref="A55:A59"/>
    <mergeCell ref="A60:A64"/>
    <mergeCell ref="A25:A29"/>
    <mergeCell ref="A40:A44"/>
  </mergeCells>
  <printOptions horizontalCentered="1"/>
  <pageMargins left="0.7874015748031497" right="0.7874015748031497" top="0.6299212598425197" bottom="0.4724409448818898" header="0.3937007874015748" footer="0.1968503937007874"/>
  <pageSetup horizontalDpi="300" verticalDpi="300" orientation="landscape" paperSize="8" r:id="rId1"/>
  <headerFooter alignWithMargins="0">
    <oddHeader>&amp;C&amp;"ＭＳ 明朝,太字"&amp;16入港船舶　トン級別年次推移表(５年比較)（&amp;P）</oddHeader>
  </headerFooter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2011-02-09T00:26:50Z</cp:lastPrinted>
  <dcterms:created xsi:type="dcterms:W3CDTF">1999-05-07T01:22:08Z</dcterms:created>
  <dcterms:modified xsi:type="dcterms:W3CDTF">2017-08-25T04:15:15Z</dcterms:modified>
  <cp:category/>
  <cp:version/>
  <cp:contentType/>
  <cp:contentStatus/>
</cp:coreProperties>
</file>