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05" windowHeight="6270" activeTab="0"/>
  </bookViews>
  <sheets>
    <sheet name="取扱貨物量　年次推移表" sheetId="1" r:id="rId1"/>
  </sheets>
  <definedNames>
    <definedName name="_xlnm.Print_Area" localSheetId="0">'取扱貨物量　年次推移表'!$A$1:$AA$46</definedName>
  </definedNames>
  <calcPr fullCalcOnLoad="1"/>
</workbook>
</file>

<file path=xl/sharedStrings.xml><?xml version="1.0" encoding="utf-8"?>
<sst xmlns="http://schemas.openxmlformats.org/spreadsheetml/2006/main" count="174" uniqueCount="151">
  <si>
    <t>27年</t>
  </si>
  <si>
    <t>28年</t>
  </si>
  <si>
    <t>(1953年)</t>
  </si>
  <si>
    <t>29年</t>
  </si>
  <si>
    <t>30年</t>
  </si>
  <si>
    <t>(1955年)</t>
  </si>
  <si>
    <t>31年</t>
  </si>
  <si>
    <t>32年</t>
  </si>
  <si>
    <t>33年</t>
  </si>
  <si>
    <t>(1958年)</t>
  </si>
  <si>
    <t>34年</t>
  </si>
  <si>
    <t>35年</t>
  </si>
  <si>
    <t>(1960年)</t>
  </si>
  <si>
    <t>36年</t>
  </si>
  <si>
    <t>37年</t>
  </si>
  <si>
    <t>38年</t>
  </si>
  <si>
    <t>(1963年)</t>
  </si>
  <si>
    <t>39年</t>
  </si>
  <si>
    <t>40年</t>
  </si>
  <si>
    <t>(1965年)</t>
  </si>
  <si>
    <t>41年</t>
  </si>
  <si>
    <t>42年</t>
  </si>
  <si>
    <t>43年</t>
  </si>
  <si>
    <t>(1968年)</t>
  </si>
  <si>
    <t>44年</t>
  </si>
  <si>
    <t>45年</t>
  </si>
  <si>
    <t>(1970年)</t>
  </si>
  <si>
    <t>46年</t>
  </si>
  <si>
    <t>47年</t>
  </si>
  <si>
    <t>48年</t>
  </si>
  <si>
    <t>(1973年)</t>
  </si>
  <si>
    <t>49年</t>
  </si>
  <si>
    <t>50年</t>
  </si>
  <si>
    <t>(1975年)</t>
  </si>
  <si>
    <t>51年</t>
  </si>
  <si>
    <t>52年</t>
  </si>
  <si>
    <t>53年</t>
  </si>
  <si>
    <t>(1978年)</t>
  </si>
  <si>
    <t>54年</t>
  </si>
  <si>
    <t>55年</t>
  </si>
  <si>
    <t>(1980年)</t>
  </si>
  <si>
    <t>56年</t>
  </si>
  <si>
    <t>57年</t>
  </si>
  <si>
    <t>58年</t>
  </si>
  <si>
    <t>(1983年)</t>
  </si>
  <si>
    <t>59年</t>
  </si>
  <si>
    <t>60年</t>
  </si>
  <si>
    <t>(1985年)</t>
  </si>
  <si>
    <t>61年</t>
  </si>
  <si>
    <t>62年</t>
  </si>
  <si>
    <t>63年</t>
  </si>
  <si>
    <t>(1988年)</t>
  </si>
  <si>
    <t>平成元年</t>
  </si>
  <si>
    <t>２年</t>
  </si>
  <si>
    <t>(1990年)</t>
  </si>
  <si>
    <t>３年</t>
  </si>
  <si>
    <t>４年</t>
  </si>
  <si>
    <t>５年</t>
  </si>
  <si>
    <t>(1993年)</t>
  </si>
  <si>
    <t>６年</t>
  </si>
  <si>
    <t>７年</t>
  </si>
  <si>
    <t>(1995年)</t>
  </si>
  <si>
    <t>８年</t>
  </si>
  <si>
    <t>(1996年)</t>
  </si>
  <si>
    <t>９年</t>
  </si>
  <si>
    <t>(1997年)</t>
  </si>
  <si>
    <t>10年</t>
  </si>
  <si>
    <t>(1998年)</t>
  </si>
  <si>
    <t>11年</t>
  </si>
  <si>
    <t>戦前の最大</t>
  </si>
  <si>
    <t>昭和 12 年</t>
  </si>
  <si>
    <t>（管理組合設立）</t>
  </si>
  <si>
    <t>13年</t>
  </si>
  <si>
    <t>(2001年)</t>
  </si>
  <si>
    <t>年　　次</t>
  </si>
  <si>
    <t>総　数</t>
  </si>
  <si>
    <t>外　国　貿　易</t>
  </si>
  <si>
    <t>内　国　貿　易</t>
  </si>
  <si>
    <t>計</t>
  </si>
  <si>
    <t>輸　出</t>
  </si>
  <si>
    <t>輸　入</t>
  </si>
  <si>
    <t>移　出</t>
  </si>
  <si>
    <t>移　入</t>
  </si>
  <si>
    <t>昭和26年</t>
  </si>
  <si>
    <t>(1951年)</t>
  </si>
  <si>
    <t>(1952年)</t>
  </si>
  <si>
    <t>(1954年)</t>
  </si>
  <si>
    <t>(1956年)</t>
  </si>
  <si>
    <t>(1957年)</t>
  </si>
  <si>
    <t>(1959年)</t>
  </si>
  <si>
    <t>(1961年)</t>
  </si>
  <si>
    <t>(1962年)</t>
  </si>
  <si>
    <t>(1964年)</t>
  </si>
  <si>
    <t>(1966年)</t>
  </si>
  <si>
    <t>(1967年)</t>
  </si>
  <si>
    <t>(1969年)</t>
  </si>
  <si>
    <t>(1971年)</t>
  </si>
  <si>
    <t>(1972年)</t>
  </si>
  <si>
    <t>(1974年)</t>
  </si>
  <si>
    <t>(1976年)</t>
  </si>
  <si>
    <t>(1977年)</t>
  </si>
  <si>
    <t>(1979年)</t>
  </si>
  <si>
    <t>(1981年)</t>
  </si>
  <si>
    <t>(1982年)</t>
  </si>
  <si>
    <t>(1984年)</t>
  </si>
  <si>
    <t>(1986年)</t>
  </si>
  <si>
    <t>(1987年)</t>
  </si>
  <si>
    <t>(1989年)</t>
  </si>
  <si>
    <t>(1991年)</t>
  </si>
  <si>
    <t>(1992年)</t>
  </si>
  <si>
    <t>(1994年)</t>
  </si>
  <si>
    <t>(1999年)</t>
  </si>
  <si>
    <t>12年</t>
  </si>
  <si>
    <t>(2000年)</t>
  </si>
  <si>
    <t>14年</t>
  </si>
  <si>
    <t>(2002年)</t>
  </si>
  <si>
    <t>15年</t>
  </si>
  <si>
    <t>(2003年)</t>
  </si>
  <si>
    <t>16年</t>
  </si>
  <si>
    <t>(2004年)</t>
  </si>
  <si>
    <t>17年</t>
  </si>
  <si>
    <t>(2005年)</t>
  </si>
  <si>
    <t>18年</t>
  </si>
  <si>
    <t>(2006年)</t>
  </si>
  <si>
    <t>19年</t>
  </si>
  <si>
    <t>(2007年)</t>
  </si>
  <si>
    <t>20年</t>
  </si>
  <si>
    <t>(2008年)</t>
  </si>
  <si>
    <t>（単位：トン）</t>
  </si>
  <si>
    <t>21年</t>
  </si>
  <si>
    <t>取扱貨物量　年次推移表（１）</t>
  </si>
  <si>
    <t>取扱貨物量　年次推移表（２）</t>
  </si>
  <si>
    <t>取扱貨物量　年次推移表（３）</t>
  </si>
  <si>
    <t>22年</t>
  </si>
  <si>
    <t>(2009年)</t>
  </si>
  <si>
    <t>(2010年)</t>
  </si>
  <si>
    <t>23年</t>
  </si>
  <si>
    <t>(2011年)</t>
  </si>
  <si>
    <t>24年</t>
  </si>
  <si>
    <t>(2012年)</t>
  </si>
  <si>
    <t>25年</t>
  </si>
  <si>
    <t>(2013年)</t>
  </si>
  <si>
    <t>(前年比)</t>
  </si>
  <si>
    <t>26年</t>
  </si>
  <si>
    <t>(2014年)</t>
  </si>
  <si>
    <t>27年</t>
  </si>
  <si>
    <t>(2015年)</t>
  </si>
  <si>
    <t>28年</t>
  </si>
  <si>
    <t>(2016年)</t>
  </si>
  <si>
    <t>29年</t>
  </si>
  <si>
    <t>(2017年)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</si>
</sst>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[Red]\-#,##0.0"/>
    <numFmt numFmtId="178" formatCode="#,##0.000;[Red]\-#,##0.000"/>
    <numFmt numFmtId="179" formatCode="#,##0.0000;[Red]\-#,##0.0000"/>
    <numFmt numFmtId="180" formatCode="#,##0_ "/>
    <numFmt numFmtId="181" formatCode="#,##0_);[Red]\(#,##0\)"/>
    <numFmt numFmtId="182" formatCode="#,##0.0_);[Red]\(#,##0.0\)"/>
    <numFmt numFmtId="183" formatCode="#,##0.0_);\(#,##0.0\)"/>
    <numFmt numFmtId="184" formatCode="\(#,##0.0\)"/>
    <numFmt numFmtId="185" formatCode="\(#,##0.0\)_ ;[Red]\(\(#,##0.0\)\)"/>
    <numFmt numFmtId="186" formatCode="#,##0;[Red]#,##0"/>
    <numFmt numFmtId="187" formatCode="\(#,##0.0\);[Red]\(#,##0.0\)"/>
  </numFmts>
  <fonts count="45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7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/>
    </xf>
    <xf numFmtId="0" fontId="3" fillId="0" borderId="11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48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/>
    </xf>
    <xf numFmtId="181" fontId="6" fillId="0" borderId="0" xfId="48" applyNumberFormat="1" applyFont="1" applyFill="1" applyBorder="1" applyAlignment="1">
      <alignment/>
    </xf>
    <xf numFmtId="187" fontId="7" fillId="0" borderId="26" xfId="0" applyNumberFormat="1" applyFont="1" applyFill="1" applyBorder="1" applyAlignment="1">
      <alignment horizontal="right" vertical="center"/>
    </xf>
    <xf numFmtId="187" fontId="7" fillId="0" borderId="27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29" xfId="0" applyNumberFormat="1" applyFont="1" applyFill="1" applyBorder="1" applyAlignment="1">
      <alignment horizontal="right" vertical="center"/>
    </xf>
    <xf numFmtId="38" fontId="4" fillId="0" borderId="30" xfId="0" applyNumberFormat="1" applyFont="1" applyFill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4" fillId="0" borderId="13" xfId="0" applyNumberFormat="1" applyFont="1" applyFill="1" applyBorder="1" applyAlignment="1">
      <alignment horizontal="right"/>
    </xf>
    <xf numFmtId="38" fontId="4" fillId="0" borderId="33" xfId="0" applyNumberFormat="1" applyFont="1" applyFill="1" applyBorder="1" applyAlignment="1">
      <alignment horizontal="right"/>
    </xf>
    <xf numFmtId="38" fontId="4" fillId="0" borderId="34" xfId="0" applyNumberFormat="1" applyFont="1" applyFill="1" applyBorder="1" applyAlignment="1">
      <alignment horizontal="right"/>
    </xf>
    <xf numFmtId="38" fontId="4" fillId="0" borderId="35" xfId="48" applyNumberFormat="1" applyFont="1" applyFill="1" applyBorder="1" applyAlignment="1">
      <alignment vertical="center"/>
    </xf>
    <xf numFmtId="38" fontId="4" fillId="0" borderId="26" xfId="48" applyNumberFormat="1" applyFont="1" applyFill="1" applyBorder="1" applyAlignment="1">
      <alignment vertical="center"/>
    </xf>
    <xf numFmtId="38" fontId="4" fillId="0" borderId="27" xfId="48" applyNumberFormat="1" applyFont="1" applyFill="1" applyBorder="1" applyAlignment="1">
      <alignment vertical="center"/>
    </xf>
    <xf numFmtId="38" fontId="4" fillId="0" borderId="13" xfId="48" applyNumberFormat="1" applyFont="1" applyFill="1" applyBorder="1" applyAlignment="1">
      <alignment vertical="center"/>
    </xf>
    <xf numFmtId="38" fontId="4" fillId="0" borderId="33" xfId="48" applyNumberFormat="1" applyFont="1" applyFill="1" applyBorder="1" applyAlignment="1">
      <alignment vertical="center"/>
    </xf>
    <xf numFmtId="38" fontId="4" fillId="0" borderId="29" xfId="48" applyNumberFormat="1" applyFont="1" applyFill="1" applyBorder="1" applyAlignment="1">
      <alignment vertical="center"/>
    </xf>
    <xf numFmtId="38" fontId="4" fillId="0" borderId="3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36" xfId="48" applyNumberFormat="1" applyFont="1" applyFill="1" applyBorder="1" applyAlignment="1">
      <alignment vertical="center"/>
    </xf>
    <xf numFmtId="38" fontId="4" fillId="0" borderId="37" xfId="48" applyNumberFormat="1" applyFont="1" applyFill="1" applyBorder="1" applyAlignment="1">
      <alignment vertical="center"/>
    </xf>
    <xf numFmtId="38" fontId="4" fillId="0" borderId="38" xfId="48" applyNumberFormat="1" applyFont="1" applyFill="1" applyBorder="1" applyAlignment="1">
      <alignment vertical="center"/>
    </xf>
    <xf numFmtId="38" fontId="4" fillId="0" borderId="15" xfId="48" applyNumberFormat="1" applyFont="1" applyFill="1" applyBorder="1" applyAlignment="1">
      <alignment vertical="center"/>
    </xf>
    <xf numFmtId="38" fontId="4" fillId="0" borderId="39" xfId="48" applyNumberFormat="1" applyFont="1" applyFill="1" applyBorder="1" applyAlignment="1">
      <alignment vertical="center"/>
    </xf>
    <xf numFmtId="38" fontId="4" fillId="0" borderId="40" xfId="48" applyNumberFormat="1" applyFont="1" applyFill="1" applyBorder="1" applyAlignment="1">
      <alignment vertical="center"/>
    </xf>
    <xf numFmtId="38" fontId="4" fillId="0" borderId="41" xfId="48" applyNumberFormat="1" applyFont="1" applyFill="1" applyBorder="1" applyAlignment="1">
      <alignment vertical="center"/>
    </xf>
    <xf numFmtId="38" fontId="4" fillId="0" borderId="42" xfId="48" applyNumberFormat="1" applyFont="1" applyFill="1" applyBorder="1" applyAlignment="1">
      <alignment vertical="center"/>
    </xf>
    <xf numFmtId="38" fontId="4" fillId="0" borderId="43" xfId="48" applyNumberFormat="1" applyFont="1" applyFill="1" applyBorder="1" applyAlignment="1">
      <alignment vertical="center"/>
    </xf>
    <xf numFmtId="38" fontId="4" fillId="0" borderId="17" xfId="48" applyNumberFormat="1" applyFont="1" applyFill="1" applyBorder="1" applyAlignment="1">
      <alignment vertical="center"/>
    </xf>
    <xf numFmtId="38" fontId="4" fillId="0" borderId="44" xfId="48" applyNumberFormat="1" applyFont="1" applyFill="1" applyBorder="1" applyAlignment="1">
      <alignment vertical="center"/>
    </xf>
    <xf numFmtId="38" fontId="4" fillId="0" borderId="45" xfId="48" applyNumberFormat="1" applyFont="1" applyFill="1" applyBorder="1" applyAlignment="1">
      <alignment vertical="center"/>
    </xf>
    <xf numFmtId="38" fontId="4" fillId="0" borderId="46" xfId="48" applyNumberFormat="1" applyFont="1" applyFill="1" applyBorder="1" applyAlignment="1">
      <alignment vertical="center"/>
    </xf>
    <xf numFmtId="38" fontId="4" fillId="0" borderId="47" xfId="48" applyNumberFormat="1" applyFont="1" applyFill="1" applyBorder="1" applyAlignment="1">
      <alignment vertical="center"/>
    </xf>
    <xf numFmtId="38" fontId="4" fillId="0" borderId="48" xfId="48" applyNumberFormat="1" applyFont="1" applyFill="1" applyBorder="1" applyAlignment="1">
      <alignment vertical="center"/>
    </xf>
    <xf numFmtId="38" fontId="4" fillId="0" borderId="25" xfId="48" applyNumberFormat="1" applyFont="1" applyFill="1" applyBorder="1" applyAlignment="1">
      <alignment vertical="center"/>
    </xf>
    <xf numFmtId="38" fontId="4" fillId="0" borderId="49" xfId="48" applyNumberFormat="1" applyFont="1" applyFill="1" applyBorder="1" applyAlignment="1">
      <alignment vertical="center"/>
    </xf>
    <xf numFmtId="38" fontId="4" fillId="0" borderId="50" xfId="48" applyNumberFormat="1" applyFont="1" applyFill="1" applyBorder="1" applyAlignment="1">
      <alignment vertical="center"/>
    </xf>
    <xf numFmtId="38" fontId="4" fillId="0" borderId="30" xfId="48" applyNumberFormat="1" applyFont="1" applyFill="1" applyBorder="1" applyAlignment="1">
      <alignment vertical="center"/>
    </xf>
    <xf numFmtId="38" fontId="4" fillId="0" borderId="31" xfId="48" applyNumberFormat="1" applyFont="1" applyFill="1" applyBorder="1" applyAlignment="1">
      <alignment vertical="center"/>
    </xf>
    <xf numFmtId="38" fontId="4" fillId="0" borderId="32" xfId="48" applyNumberFormat="1" applyFont="1" applyFill="1" applyBorder="1" applyAlignment="1">
      <alignment vertical="center"/>
    </xf>
    <xf numFmtId="38" fontId="4" fillId="0" borderId="12" xfId="48" applyNumberFormat="1" applyFont="1" applyFill="1" applyBorder="1" applyAlignment="1">
      <alignment vertical="center"/>
    </xf>
    <xf numFmtId="38" fontId="4" fillId="0" borderId="51" xfId="48" applyNumberFormat="1" applyFont="1" applyFill="1" applyBorder="1" applyAlignment="1">
      <alignment vertical="center"/>
    </xf>
    <xf numFmtId="38" fontId="4" fillId="0" borderId="34" xfId="48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horizontal="right" vertical="center"/>
    </xf>
    <xf numFmtId="38" fontId="4" fillId="0" borderId="27" xfId="0" applyNumberFormat="1" applyFont="1" applyFill="1" applyBorder="1" applyAlignment="1">
      <alignment horizontal="right" vertical="center"/>
    </xf>
    <xf numFmtId="38" fontId="4" fillId="0" borderId="13" xfId="0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29" xfId="0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8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38" fontId="4" fillId="0" borderId="39" xfId="0" applyNumberFormat="1" applyFont="1" applyFill="1" applyBorder="1" applyAlignment="1">
      <alignment horizontal="right" vertical="center"/>
    </xf>
    <xf numFmtId="38" fontId="4" fillId="0" borderId="40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38" fontId="4" fillId="0" borderId="52" xfId="0" applyNumberFormat="1" applyFont="1" applyFill="1" applyBorder="1" applyAlignment="1">
      <alignment horizontal="right" vertical="center"/>
    </xf>
    <xf numFmtId="38" fontId="4" fillId="0" borderId="47" xfId="0" applyNumberFormat="1" applyFont="1" applyFill="1" applyBorder="1" applyAlignment="1">
      <alignment horizontal="right" vertical="center"/>
    </xf>
    <xf numFmtId="38" fontId="4" fillId="0" borderId="48" xfId="0" applyNumberFormat="1" applyFont="1" applyFill="1" applyBorder="1" applyAlignment="1">
      <alignment horizontal="right" vertical="center"/>
    </xf>
    <xf numFmtId="38" fontId="4" fillId="0" borderId="53" xfId="0" applyNumberFormat="1" applyFont="1" applyFill="1" applyBorder="1" applyAlignment="1">
      <alignment horizontal="right" vertical="center"/>
    </xf>
    <xf numFmtId="38" fontId="4" fillId="0" borderId="50" xfId="0" applyNumberFormat="1" applyFont="1" applyFill="1" applyBorder="1" applyAlignment="1">
      <alignment horizontal="right" vertical="center"/>
    </xf>
    <xf numFmtId="38" fontId="4" fillId="0" borderId="42" xfId="0" applyNumberFormat="1" applyFont="1" applyFill="1" applyBorder="1" applyAlignment="1">
      <alignment horizontal="right" vertical="center"/>
    </xf>
    <xf numFmtId="38" fontId="4" fillId="0" borderId="43" xfId="0" applyNumberFormat="1" applyFont="1" applyFill="1" applyBorder="1" applyAlignment="1">
      <alignment horizontal="right" vertical="center"/>
    </xf>
    <xf numFmtId="38" fontId="4" fillId="0" borderId="54" xfId="0" applyNumberFormat="1" applyFont="1" applyFill="1" applyBorder="1" applyAlignment="1">
      <alignment horizontal="right" vertical="center"/>
    </xf>
    <xf numFmtId="38" fontId="4" fillId="0" borderId="45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right"/>
    </xf>
    <xf numFmtId="187" fontId="9" fillId="0" borderId="11" xfId="0" applyNumberFormat="1" applyFont="1" applyFill="1" applyBorder="1" applyAlignment="1">
      <alignment horizontal="right" vertical="center"/>
    </xf>
    <xf numFmtId="187" fontId="9" fillId="0" borderId="13" xfId="0" applyNumberFormat="1" applyFont="1" applyFill="1" applyBorder="1" applyAlignment="1">
      <alignment horizontal="center" vertical="center"/>
    </xf>
    <xf numFmtId="187" fontId="7" fillId="0" borderId="35" xfId="48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horizontal="right" vertical="center"/>
    </xf>
    <xf numFmtId="38" fontId="9" fillId="0" borderId="13" xfId="0" applyNumberFormat="1" applyFont="1" applyFill="1" applyBorder="1" applyAlignment="1">
      <alignment horizontal="center" vertical="center"/>
    </xf>
    <xf numFmtId="38" fontId="7" fillId="0" borderId="35" xfId="48" applyNumberFormat="1" applyFont="1" applyFill="1" applyBorder="1" applyAlignment="1">
      <alignment vertical="center"/>
    </xf>
    <xf numFmtId="38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38" fontId="7" fillId="0" borderId="28" xfId="0" applyNumberFormat="1" applyFont="1" applyFill="1" applyBorder="1" applyAlignment="1">
      <alignment horizontal="right" vertical="center"/>
    </xf>
    <xf numFmtId="38" fontId="7" fillId="0" borderId="29" xfId="0" applyNumberFormat="1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38" fontId="3" fillId="0" borderId="17" xfId="0" applyNumberFormat="1" applyFont="1" applyFill="1" applyBorder="1" applyAlignment="1">
      <alignment horizontal="center" vertical="center"/>
    </xf>
    <xf numFmtId="38" fontId="4" fillId="0" borderId="41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/>
    </xf>
    <xf numFmtId="0" fontId="10" fillId="0" borderId="61" xfId="0" applyFont="1" applyFill="1" applyBorder="1" applyAlignment="1">
      <alignment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50390625" style="2" customWidth="1"/>
    <col min="2" max="2" width="9.50390625" style="2" bestFit="1" customWidth="1"/>
    <col min="3" max="4" width="12.25390625" style="2" customWidth="1"/>
    <col min="5" max="9" width="11.25390625" style="2" bestFit="1" customWidth="1"/>
    <col min="10" max="10" width="9.50390625" style="2" customWidth="1"/>
    <col min="11" max="11" width="9.50390625" style="2" bestFit="1" customWidth="1"/>
    <col min="12" max="13" width="12.25390625" style="2" customWidth="1"/>
    <col min="14" max="18" width="11.25390625" style="2" bestFit="1" customWidth="1"/>
    <col min="19" max="19" width="9.50390625" style="2" customWidth="1"/>
    <col min="20" max="20" width="9.50390625" style="2" bestFit="1" customWidth="1"/>
    <col min="21" max="22" width="12.25390625" style="2" bestFit="1" customWidth="1"/>
    <col min="23" max="27" width="11.25390625" style="2" bestFit="1" customWidth="1"/>
    <col min="28" max="16384" width="9.00390625" style="2" customWidth="1"/>
  </cols>
  <sheetData>
    <row r="1" spans="1:27" s="1" customFormat="1" ht="22.5" customHeight="1">
      <c r="A1" s="116" t="s">
        <v>130</v>
      </c>
      <c r="B1" s="116"/>
      <c r="C1" s="116"/>
      <c r="D1" s="116"/>
      <c r="E1" s="116"/>
      <c r="F1" s="116"/>
      <c r="G1" s="116"/>
      <c r="H1" s="116"/>
      <c r="I1" s="116"/>
      <c r="J1" s="116" t="s">
        <v>131</v>
      </c>
      <c r="K1" s="116"/>
      <c r="L1" s="116"/>
      <c r="M1" s="116"/>
      <c r="N1" s="116"/>
      <c r="O1" s="116"/>
      <c r="P1" s="116"/>
      <c r="Q1" s="116"/>
      <c r="R1" s="116"/>
      <c r="S1" s="116" t="s">
        <v>132</v>
      </c>
      <c r="T1" s="116"/>
      <c r="U1" s="116"/>
      <c r="V1" s="116"/>
      <c r="W1" s="116"/>
      <c r="X1" s="116"/>
      <c r="Y1" s="116"/>
      <c r="Z1" s="116"/>
      <c r="AA1" s="116"/>
    </row>
    <row r="2" spans="7:27" s="1" customFormat="1" ht="15" thickBot="1">
      <c r="G2" s="127" t="s">
        <v>128</v>
      </c>
      <c r="H2" s="127"/>
      <c r="I2" s="127"/>
      <c r="P2" s="127" t="s">
        <v>128</v>
      </c>
      <c r="Q2" s="127"/>
      <c r="R2" s="127"/>
      <c r="Y2" s="127" t="s">
        <v>128</v>
      </c>
      <c r="Z2" s="127"/>
      <c r="AA2" s="127"/>
    </row>
    <row r="3" spans="1:27" s="1" customFormat="1" ht="19.5" customHeight="1">
      <c r="A3" s="121" t="s">
        <v>74</v>
      </c>
      <c r="B3" s="122"/>
      <c r="C3" s="125" t="s">
        <v>75</v>
      </c>
      <c r="D3" s="117" t="s">
        <v>76</v>
      </c>
      <c r="E3" s="118"/>
      <c r="F3" s="119"/>
      <c r="G3" s="118" t="s">
        <v>77</v>
      </c>
      <c r="H3" s="118"/>
      <c r="I3" s="120"/>
      <c r="J3" s="121" t="s">
        <v>74</v>
      </c>
      <c r="K3" s="122"/>
      <c r="L3" s="125" t="s">
        <v>75</v>
      </c>
      <c r="M3" s="117" t="s">
        <v>76</v>
      </c>
      <c r="N3" s="118"/>
      <c r="O3" s="119"/>
      <c r="P3" s="118" t="s">
        <v>77</v>
      </c>
      <c r="Q3" s="118"/>
      <c r="R3" s="120"/>
      <c r="S3" s="121" t="s">
        <v>74</v>
      </c>
      <c r="T3" s="122"/>
      <c r="U3" s="125" t="s">
        <v>75</v>
      </c>
      <c r="V3" s="117" t="s">
        <v>76</v>
      </c>
      <c r="W3" s="118"/>
      <c r="X3" s="119"/>
      <c r="Y3" s="118" t="s">
        <v>77</v>
      </c>
      <c r="Z3" s="118"/>
      <c r="AA3" s="120"/>
    </row>
    <row r="4" spans="1:27" s="1" customFormat="1" ht="19.5" customHeight="1">
      <c r="A4" s="123"/>
      <c r="B4" s="124"/>
      <c r="C4" s="126"/>
      <c r="D4" s="16" t="s">
        <v>78</v>
      </c>
      <c r="E4" s="17" t="s">
        <v>79</v>
      </c>
      <c r="F4" s="18" t="s">
        <v>80</v>
      </c>
      <c r="G4" s="19" t="s">
        <v>78</v>
      </c>
      <c r="H4" s="17" t="s">
        <v>81</v>
      </c>
      <c r="I4" s="20" t="s">
        <v>82</v>
      </c>
      <c r="J4" s="123"/>
      <c r="K4" s="124"/>
      <c r="L4" s="126"/>
      <c r="M4" s="16" t="s">
        <v>78</v>
      </c>
      <c r="N4" s="17" t="s">
        <v>79</v>
      </c>
      <c r="O4" s="18" t="s">
        <v>80</v>
      </c>
      <c r="P4" s="19" t="s">
        <v>78</v>
      </c>
      <c r="Q4" s="17" t="s">
        <v>81</v>
      </c>
      <c r="R4" s="20" t="s">
        <v>82</v>
      </c>
      <c r="S4" s="123"/>
      <c r="T4" s="124"/>
      <c r="U4" s="126"/>
      <c r="V4" s="16" t="s">
        <v>78</v>
      </c>
      <c r="W4" s="17" t="s">
        <v>79</v>
      </c>
      <c r="X4" s="18" t="s">
        <v>80</v>
      </c>
      <c r="Y4" s="19" t="s">
        <v>78</v>
      </c>
      <c r="Z4" s="17" t="s">
        <v>81</v>
      </c>
      <c r="AA4" s="20" t="s">
        <v>82</v>
      </c>
    </row>
    <row r="5" spans="1:27" ht="18" customHeight="1">
      <c r="A5" s="5" t="s">
        <v>69</v>
      </c>
      <c r="B5" s="6"/>
      <c r="C5" s="35"/>
      <c r="D5" s="36"/>
      <c r="E5" s="37"/>
      <c r="F5" s="38"/>
      <c r="G5" s="36"/>
      <c r="H5" s="39"/>
      <c r="I5" s="40"/>
      <c r="J5" s="22" t="s">
        <v>52</v>
      </c>
      <c r="K5" s="23" t="s">
        <v>107</v>
      </c>
      <c r="L5" s="71">
        <v>124810452</v>
      </c>
      <c r="M5" s="72">
        <v>73340687</v>
      </c>
      <c r="N5" s="73">
        <v>25421851</v>
      </c>
      <c r="O5" s="74">
        <v>47918836</v>
      </c>
      <c r="P5" s="72">
        <v>51469765</v>
      </c>
      <c r="Q5" s="75">
        <v>22141494</v>
      </c>
      <c r="R5" s="76">
        <v>29328271</v>
      </c>
      <c r="S5" s="22"/>
      <c r="T5" s="23"/>
      <c r="U5" s="71"/>
      <c r="V5" s="72"/>
      <c r="W5" s="73"/>
      <c r="X5" s="74"/>
      <c r="Y5" s="72"/>
      <c r="Z5" s="75"/>
      <c r="AA5" s="76"/>
    </row>
    <row r="6" spans="1:27" ht="18" customHeight="1">
      <c r="A6" s="7" t="s">
        <v>70</v>
      </c>
      <c r="B6" s="8"/>
      <c r="C6" s="41">
        <v>7895691</v>
      </c>
      <c r="D6" s="42">
        <v>2108770</v>
      </c>
      <c r="E6" s="43">
        <v>786046</v>
      </c>
      <c r="F6" s="44">
        <v>1322724</v>
      </c>
      <c r="G6" s="42">
        <v>5786921</v>
      </c>
      <c r="H6" s="45">
        <v>1080206</v>
      </c>
      <c r="I6" s="46">
        <v>4706715</v>
      </c>
      <c r="J6" s="10" t="s">
        <v>53</v>
      </c>
      <c r="K6" s="11" t="s">
        <v>54</v>
      </c>
      <c r="L6" s="41">
        <v>128933854</v>
      </c>
      <c r="M6" s="42">
        <v>75696968</v>
      </c>
      <c r="N6" s="43">
        <v>25412539</v>
      </c>
      <c r="O6" s="44">
        <v>50284429</v>
      </c>
      <c r="P6" s="42">
        <v>53236886</v>
      </c>
      <c r="Q6" s="45">
        <v>23218845</v>
      </c>
      <c r="R6" s="46">
        <v>30018041</v>
      </c>
      <c r="S6" s="10"/>
      <c r="T6" s="11"/>
      <c r="U6" s="41"/>
      <c r="V6" s="42"/>
      <c r="W6" s="43"/>
      <c r="X6" s="44"/>
      <c r="Y6" s="42"/>
      <c r="Z6" s="45"/>
      <c r="AA6" s="46"/>
    </row>
    <row r="7" spans="1:27" ht="18" customHeight="1">
      <c r="A7" s="7"/>
      <c r="B7" s="8"/>
      <c r="C7" s="41"/>
      <c r="D7" s="42"/>
      <c r="E7" s="43"/>
      <c r="F7" s="44"/>
      <c r="G7" s="42"/>
      <c r="H7" s="45"/>
      <c r="I7" s="46"/>
      <c r="J7" s="10" t="s">
        <v>55</v>
      </c>
      <c r="K7" s="11" t="s">
        <v>108</v>
      </c>
      <c r="L7" s="41">
        <v>136793639</v>
      </c>
      <c r="M7" s="42">
        <v>82599144</v>
      </c>
      <c r="N7" s="43">
        <v>28576615</v>
      </c>
      <c r="O7" s="44">
        <v>54022529</v>
      </c>
      <c r="P7" s="42">
        <v>54194495</v>
      </c>
      <c r="Q7" s="45">
        <v>24690232</v>
      </c>
      <c r="R7" s="46">
        <v>29504263</v>
      </c>
      <c r="S7" s="10"/>
      <c r="T7" s="11"/>
      <c r="U7" s="41"/>
      <c r="V7" s="42"/>
      <c r="W7" s="43"/>
      <c r="X7" s="44"/>
      <c r="Y7" s="42"/>
      <c r="Z7" s="45"/>
      <c r="AA7" s="46"/>
    </row>
    <row r="8" spans="1:27" ht="18" customHeight="1">
      <c r="A8" s="5" t="s">
        <v>71</v>
      </c>
      <c r="B8" s="9"/>
      <c r="C8" s="47"/>
      <c r="D8" s="48"/>
      <c r="E8" s="49"/>
      <c r="F8" s="50"/>
      <c r="G8" s="48"/>
      <c r="H8" s="51"/>
      <c r="I8" s="52"/>
      <c r="J8" s="10" t="s">
        <v>56</v>
      </c>
      <c r="K8" s="11" t="s">
        <v>109</v>
      </c>
      <c r="L8" s="41">
        <v>130857419</v>
      </c>
      <c r="M8" s="42">
        <v>79521396</v>
      </c>
      <c r="N8" s="43">
        <v>31895439</v>
      </c>
      <c r="O8" s="44">
        <v>47625957</v>
      </c>
      <c r="P8" s="42">
        <v>51336023</v>
      </c>
      <c r="Q8" s="45">
        <v>22583669</v>
      </c>
      <c r="R8" s="46">
        <v>28752354</v>
      </c>
      <c r="S8" s="10"/>
      <c r="T8" s="11"/>
      <c r="U8" s="41"/>
      <c r="V8" s="42"/>
      <c r="W8" s="43"/>
      <c r="X8" s="44"/>
      <c r="Y8" s="42"/>
      <c r="Z8" s="45"/>
      <c r="AA8" s="46"/>
    </row>
    <row r="9" spans="1:27" ht="18" customHeight="1">
      <c r="A9" s="10" t="s">
        <v>83</v>
      </c>
      <c r="B9" s="11" t="s">
        <v>84</v>
      </c>
      <c r="C9" s="41">
        <v>5285950</v>
      </c>
      <c r="D9" s="42">
        <v>1637095</v>
      </c>
      <c r="E9" s="43">
        <v>564451</v>
      </c>
      <c r="F9" s="44">
        <v>1072644</v>
      </c>
      <c r="G9" s="42">
        <v>3648855</v>
      </c>
      <c r="H9" s="45">
        <v>485483</v>
      </c>
      <c r="I9" s="46">
        <v>3163372</v>
      </c>
      <c r="J9" s="12" t="s">
        <v>57</v>
      </c>
      <c r="K9" s="13" t="s">
        <v>58</v>
      </c>
      <c r="L9" s="53">
        <v>134380787</v>
      </c>
      <c r="M9" s="54">
        <v>81734714</v>
      </c>
      <c r="N9" s="55">
        <v>31094084</v>
      </c>
      <c r="O9" s="56">
        <v>50640630</v>
      </c>
      <c r="P9" s="54">
        <v>52646073</v>
      </c>
      <c r="Q9" s="57">
        <v>24351771</v>
      </c>
      <c r="R9" s="58">
        <v>28294302</v>
      </c>
      <c r="S9" s="10"/>
      <c r="T9" s="11"/>
      <c r="U9" s="41"/>
      <c r="V9" s="42"/>
      <c r="W9" s="43"/>
      <c r="X9" s="44"/>
      <c r="Y9" s="42"/>
      <c r="Z9" s="45"/>
      <c r="AA9" s="46"/>
    </row>
    <row r="10" spans="1:27" ht="18" customHeight="1">
      <c r="A10" s="10" t="s">
        <v>0</v>
      </c>
      <c r="B10" s="11" t="s">
        <v>85</v>
      </c>
      <c r="C10" s="41">
        <v>5087330</v>
      </c>
      <c r="D10" s="42">
        <v>1608745</v>
      </c>
      <c r="E10" s="43">
        <v>537461</v>
      </c>
      <c r="F10" s="44">
        <v>1071284</v>
      </c>
      <c r="G10" s="42">
        <v>3478585</v>
      </c>
      <c r="H10" s="45">
        <v>434071</v>
      </c>
      <c r="I10" s="46">
        <v>3044514</v>
      </c>
      <c r="J10" s="10" t="s">
        <v>59</v>
      </c>
      <c r="K10" s="11" t="s">
        <v>110</v>
      </c>
      <c r="L10" s="41">
        <v>137261335</v>
      </c>
      <c r="M10" s="42">
        <v>83848410</v>
      </c>
      <c r="N10" s="43">
        <v>31358139</v>
      </c>
      <c r="O10" s="44">
        <v>52490271</v>
      </c>
      <c r="P10" s="42">
        <v>53412925</v>
      </c>
      <c r="Q10" s="45">
        <v>23827486</v>
      </c>
      <c r="R10" s="46">
        <v>29585439</v>
      </c>
      <c r="S10" s="10"/>
      <c r="T10" s="11"/>
      <c r="U10" s="41"/>
      <c r="V10" s="42"/>
      <c r="W10" s="43"/>
      <c r="X10" s="44"/>
      <c r="Y10" s="42"/>
      <c r="Z10" s="45"/>
      <c r="AA10" s="46"/>
    </row>
    <row r="11" spans="1:27" ht="18" customHeight="1">
      <c r="A11" s="10" t="s">
        <v>1</v>
      </c>
      <c r="B11" s="11" t="s">
        <v>2</v>
      </c>
      <c r="C11" s="41">
        <v>6646641</v>
      </c>
      <c r="D11" s="42">
        <v>2187081</v>
      </c>
      <c r="E11" s="43">
        <v>511697</v>
      </c>
      <c r="F11" s="44">
        <v>1675384</v>
      </c>
      <c r="G11" s="42">
        <v>4459560</v>
      </c>
      <c r="H11" s="45">
        <v>483889</v>
      </c>
      <c r="I11" s="46">
        <v>3975671</v>
      </c>
      <c r="J11" s="10" t="s">
        <v>60</v>
      </c>
      <c r="K11" s="11" t="s">
        <v>61</v>
      </c>
      <c r="L11" s="41">
        <v>142618156</v>
      </c>
      <c r="M11" s="42">
        <v>87868067</v>
      </c>
      <c r="N11" s="43">
        <v>31622428</v>
      </c>
      <c r="O11" s="44">
        <v>56245639</v>
      </c>
      <c r="P11" s="42">
        <v>54750089</v>
      </c>
      <c r="Q11" s="45">
        <v>24456778</v>
      </c>
      <c r="R11" s="46">
        <v>30293311</v>
      </c>
      <c r="S11" s="10"/>
      <c r="T11" s="11"/>
      <c r="U11" s="41"/>
      <c r="V11" s="42"/>
      <c r="W11" s="43"/>
      <c r="X11" s="44"/>
      <c r="Y11" s="42"/>
      <c r="Z11" s="45"/>
      <c r="AA11" s="46"/>
    </row>
    <row r="12" spans="1:27" ht="18" customHeight="1">
      <c r="A12" s="10" t="s">
        <v>3</v>
      </c>
      <c r="B12" s="11" t="s">
        <v>86</v>
      </c>
      <c r="C12" s="41">
        <v>6798265</v>
      </c>
      <c r="D12" s="42">
        <v>2366709</v>
      </c>
      <c r="E12" s="43">
        <v>692049</v>
      </c>
      <c r="F12" s="44">
        <v>1674660</v>
      </c>
      <c r="G12" s="42">
        <v>4431556</v>
      </c>
      <c r="H12" s="45">
        <v>489582</v>
      </c>
      <c r="I12" s="46">
        <v>3941974</v>
      </c>
      <c r="J12" s="10" t="s">
        <v>62</v>
      </c>
      <c r="K12" s="11" t="s">
        <v>63</v>
      </c>
      <c r="L12" s="41">
        <v>137064233</v>
      </c>
      <c r="M12" s="42">
        <v>84285303</v>
      </c>
      <c r="N12" s="43">
        <v>30807851</v>
      </c>
      <c r="O12" s="44">
        <v>53477452</v>
      </c>
      <c r="P12" s="42">
        <v>52778930</v>
      </c>
      <c r="Q12" s="45">
        <v>22658884</v>
      </c>
      <c r="R12" s="46">
        <v>30120046</v>
      </c>
      <c r="S12" s="10"/>
      <c r="T12" s="11"/>
      <c r="U12" s="41"/>
      <c r="V12" s="42"/>
      <c r="W12" s="43"/>
      <c r="X12" s="44"/>
      <c r="Y12" s="42"/>
      <c r="Z12" s="45"/>
      <c r="AA12" s="46"/>
    </row>
    <row r="13" spans="1:27" ht="18" customHeight="1">
      <c r="A13" s="12" t="s">
        <v>4</v>
      </c>
      <c r="B13" s="13" t="s">
        <v>5</v>
      </c>
      <c r="C13" s="53">
        <v>7745743</v>
      </c>
      <c r="D13" s="54">
        <v>2705443</v>
      </c>
      <c r="E13" s="55">
        <v>852114</v>
      </c>
      <c r="F13" s="56">
        <v>1853329</v>
      </c>
      <c r="G13" s="54">
        <v>5040300</v>
      </c>
      <c r="H13" s="57">
        <v>588231</v>
      </c>
      <c r="I13" s="58">
        <v>4452069</v>
      </c>
      <c r="J13" s="10" t="s">
        <v>64</v>
      </c>
      <c r="K13" s="11" t="s">
        <v>65</v>
      </c>
      <c r="L13" s="41">
        <v>142737026</v>
      </c>
      <c r="M13" s="42">
        <v>89751199</v>
      </c>
      <c r="N13" s="43">
        <v>34433294</v>
      </c>
      <c r="O13" s="44">
        <v>55317905</v>
      </c>
      <c r="P13" s="42">
        <v>52985827</v>
      </c>
      <c r="Q13" s="45">
        <v>22682839</v>
      </c>
      <c r="R13" s="46">
        <v>30302988</v>
      </c>
      <c r="S13" s="10"/>
      <c r="T13" s="11"/>
      <c r="U13" s="41"/>
      <c r="V13" s="42"/>
      <c r="W13" s="43"/>
      <c r="X13" s="44"/>
      <c r="Y13" s="42"/>
      <c r="Z13" s="45"/>
      <c r="AA13" s="46"/>
    </row>
    <row r="14" spans="1:27" s="4" customFormat="1" ht="18" customHeight="1">
      <c r="A14" s="14" t="s">
        <v>6</v>
      </c>
      <c r="B14" s="15" t="s">
        <v>87</v>
      </c>
      <c r="C14" s="59">
        <v>9543756</v>
      </c>
      <c r="D14" s="60">
        <v>3275167</v>
      </c>
      <c r="E14" s="61">
        <v>1030489</v>
      </c>
      <c r="F14" s="62">
        <v>2244678</v>
      </c>
      <c r="G14" s="60">
        <v>6268589</v>
      </c>
      <c r="H14" s="63">
        <v>722476</v>
      </c>
      <c r="I14" s="64">
        <v>5546113</v>
      </c>
      <c r="J14" s="12" t="s">
        <v>66</v>
      </c>
      <c r="K14" s="13" t="s">
        <v>67</v>
      </c>
      <c r="L14" s="53">
        <v>133864115</v>
      </c>
      <c r="M14" s="54">
        <v>84324573</v>
      </c>
      <c r="N14" s="55">
        <v>33513402</v>
      </c>
      <c r="O14" s="56">
        <v>50811171</v>
      </c>
      <c r="P14" s="54">
        <v>49539542</v>
      </c>
      <c r="Q14" s="57">
        <v>20653255</v>
      </c>
      <c r="R14" s="58">
        <v>28886287</v>
      </c>
      <c r="S14" s="10"/>
      <c r="T14" s="11"/>
      <c r="U14" s="41"/>
      <c r="V14" s="42"/>
      <c r="W14" s="43"/>
      <c r="X14" s="44"/>
      <c r="Y14" s="42"/>
      <c r="Z14" s="45"/>
      <c r="AA14" s="46"/>
    </row>
    <row r="15" spans="1:27" ht="18" customHeight="1">
      <c r="A15" s="10" t="s">
        <v>7</v>
      </c>
      <c r="B15" s="11" t="s">
        <v>88</v>
      </c>
      <c r="C15" s="41">
        <v>11197035</v>
      </c>
      <c r="D15" s="42">
        <v>3740310</v>
      </c>
      <c r="E15" s="43">
        <v>1084326</v>
      </c>
      <c r="F15" s="44">
        <v>2655984</v>
      </c>
      <c r="G15" s="42">
        <v>7456725</v>
      </c>
      <c r="H15" s="45">
        <v>1026030</v>
      </c>
      <c r="I15" s="46">
        <v>6430695</v>
      </c>
      <c r="J15" s="10" t="s">
        <v>68</v>
      </c>
      <c r="K15" s="11" t="s">
        <v>111</v>
      </c>
      <c r="L15" s="41">
        <v>133037777</v>
      </c>
      <c r="M15" s="42">
        <v>86397791</v>
      </c>
      <c r="N15" s="43">
        <v>32437872</v>
      </c>
      <c r="O15" s="44">
        <v>53959919</v>
      </c>
      <c r="P15" s="42">
        <v>46639986</v>
      </c>
      <c r="Q15" s="45">
        <v>19318371</v>
      </c>
      <c r="R15" s="46">
        <v>27321615</v>
      </c>
      <c r="S15" s="10"/>
      <c r="T15" s="11"/>
      <c r="U15" s="41"/>
      <c r="V15" s="42"/>
      <c r="W15" s="43"/>
      <c r="X15" s="44"/>
      <c r="Y15" s="42"/>
      <c r="Z15" s="45"/>
      <c r="AA15" s="46"/>
    </row>
    <row r="16" spans="1:27" ht="18" customHeight="1">
      <c r="A16" s="10" t="s">
        <v>8</v>
      </c>
      <c r="B16" s="11" t="s">
        <v>9</v>
      </c>
      <c r="C16" s="41">
        <v>9859440</v>
      </c>
      <c r="D16" s="42">
        <v>3471008</v>
      </c>
      <c r="E16" s="43">
        <v>1105368</v>
      </c>
      <c r="F16" s="44">
        <v>2365640</v>
      </c>
      <c r="G16" s="42">
        <v>6388432</v>
      </c>
      <c r="H16" s="45">
        <v>897517</v>
      </c>
      <c r="I16" s="46">
        <v>5490915</v>
      </c>
      <c r="J16" s="10" t="s">
        <v>112</v>
      </c>
      <c r="K16" s="11" t="s">
        <v>113</v>
      </c>
      <c r="L16" s="41">
        <f>M16+P16</f>
        <v>157705902</v>
      </c>
      <c r="M16" s="77">
        <v>103682022</v>
      </c>
      <c r="N16" s="78">
        <v>33943992</v>
      </c>
      <c r="O16" s="79">
        <v>69738030</v>
      </c>
      <c r="P16" s="77">
        <f>49807270+4216610</f>
        <v>54023880</v>
      </c>
      <c r="Q16" s="80">
        <f>23557124+2197400</f>
        <v>25754524</v>
      </c>
      <c r="R16" s="81">
        <f>26250146+2019210</f>
        <v>28269356</v>
      </c>
      <c r="S16" s="10"/>
      <c r="T16" s="11"/>
      <c r="U16" s="41"/>
      <c r="V16" s="42"/>
      <c r="W16" s="43"/>
      <c r="X16" s="44"/>
      <c r="Y16" s="42"/>
      <c r="Z16" s="45"/>
      <c r="AA16" s="46"/>
    </row>
    <row r="17" spans="1:27" ht="18" customHeight="1">
      <c r="A17" s="10" t="s">
        <v>10</v>
      </c>
      <c r="B17" s="11" t="s">
        <v>89</v>
      </c>
      <c r="C17" s="41">
        <v>12310413</v>
      </c>
      <c r="D17" s="42">
        <v>4203449</v>
      </c>
      <c r="E17" s="43">
        <v>1380466</v>
      </c>
      <c r="F17" s="44">
        <v>2822983</v>
      </c>
      <c r="G17" s="42">
        <v>8106964</v>
      </c>
      <c r="H17" s="45">
        <v>1216930</v>
      </c>
      <c r="I17" s="46">
        <v>6890034</v>
      </c>
      <c r="J17" s="10" t="s">
        <v>72</v>
      </c>
      <c r="K17" s="11" t="s">
        <v>73</v>
      </c>
      <c r="L17" s="41">
        <f>M17+P17</f>
        <v>155933585</v>
      </c>
      <c r="M17" s="77">
        <v>102799473</v>
      </c>
      <c r="N17" s="78">
        <v>32030890</v>
      </c>
      <c r="O17" s="79">
        <v>70768583</v>
      </c>
      <c r="P17" s="80">
        <f>49434232+3699880</f>
        <v>53134112</v>
      </c>
      <c r="Q17" s="80">
        <f>23220262+1846650</f>
        <v>25066912</v>
      </c>
      <c r="R17" s="81">
        <f>26213970+1853230</f>
        <v>28067200</v>
      </c>
      <c r="S17" s="10"/>
      <c r="T17" s="11"/>
      <c r="U17" s="41"/>
      <c r="V17" s="42"/>
      <c r="W17" s="43"/>
      <c r="X17" s="44"/>
      <c r="Y17" s="42"/>
      <c r="Z17" s="45"/>
      <c r="AA17" s="46"/>
    </row>
    <row r="18" spans="1:27" ht="18" customHeight="1">
      <c r="A18" s="12" t="s">
        <v>11</v>
      </c>
      <c r="B18" s="13" t="s">
        <v>12</v>
      </c>
      <c r="C18" s="53">
        <v>16905298</v>
      </c>
      <c r="D18" s="54">
        <v>5558215</v>
      </c>
      <c r="E18" s="55">
        <v>1701736</v>
      </c>
      <c r="F18" s="56">
        <v>3856479</v>
      </c>
      <c r="G18" s="54">
        <v>11347083</v>
      </c>
      <c r="H18" s="57">
        <v>1732703</v>
      </c>
      <c r="I18" s="58">
        <v>9614380</v>
      </c>
      <c r="J18" s="10" t="s">
        <v>114</v>
      </c>
      <c r="K18" s="11" t="s">
        <v>115</v>
      </c>
      <c r="L18" s="41">
        <f>M18+P18</f>
        <v>161670080</v>
      </c>
      <c r="M18" s="77">
        <v>108509352</v>
      </c>
      <c r="N18" s="78">
        <v>38648279</v>
      </c>
      <c r="O18" s="79">
        <v>69861073</v>
      </c>
      <c r="P18" s="80">
        <f>49510528+3650200</f>
        <v>53160728</v>
      </c>
      <c r="Q18" s="80">
        <f>22403547+1811555</f>
        <v>24215102</v>
      </c>
      <c r="R18" s="81">
        <f>27106981+1838645</f>
        <v>28945626</v>
      </c>
      <c r="S18" s="10"/>
      <c r="T18" s="11"/>
      <c r="U18" s="41"/>
      <c r="V18" s="42"/>
      <c r="W18" s="43"/>
      <c r="X18" s="44"/>
      <c r="Y18" s="42"/>
      <c r="Z18" s="45"/>
      <c r="AA18" s="46"/>
    </row>
    <row r="19" spans="1:27" s="4" customFormat="1" ht="18" customHeight="1">
      <c r="A19" s="14" t="s">
        <v>13</v>
      </c>
      <c r="B19" s="15" t="s">
        <v>90</v>
      </c>
      <c r="C19" s="59">
        <v>19910807</v>
      </c>
      <c r="D19" s="60">
        <v>6893869</v>
      </c>
      <c r="E19" s="61">
        <v>1775888</v>
      </c>
      <c r="F19" s="62">
        <v>5117981</v>
      </c>
      <c r="G19" s="60">
        <v>13016938</v>
      </c>
      <c r="H19" s="63">
        <v>2186871</v>
      </c>
      <c r="I19" s="64">
        <v>10830067</v>
      </c>
      <c r="J19" s="12" t="s">
        <v>116</v>
      </c>
      <c r="K19" s="13" t="s">
        <v>117</v>
      </c>
      <c r="L19" s="53">
        <f>M19+P19</f>
        <v>172038865</v>
      </c>
      <c r="M19" s="82">
        <v>113995878</v>
      </c>
      <c r="N19" s="83">
        <v>40809508</v>
      </c>
      <c r="O19" s="84">
        <v>73186370</v>
      </c>
      <c r="P19" s="85">
        <f>54382097+3660890</f>
        <v>58042987</v>
      </c>
      <c r="Q19" s="85">
        <f>26097016+1828760</f>
        <v>27925776</v>
      </c>
      <c r="R19" s="86">
        <f>28285081+1832130</f>
        <v>30117211</v>
      </c>
      <c r="S19" s="10"/>
      <c r="T19" s="11"/>
      <c r="U19" s="41"/>
      <c r="V19" s="42"/>
      <c r="W19" s="43"/>
      <c r="X19" s="44"/>
      <c r="Y19" s="42"/>
      <c r="Z19" s="45"/>
      <c r="AA19" s="46"/>
    </row>
    <row r="20" spans="1:27" ht="18" customHeight="1">
      <c r="A20" s="10" t="s">
        <v>14</v>
      </c>
      <c r="B20" s="11" t="s">
        <v>91</v>
      </c>
      <c r="C20" s="41">
        <v>21485168</v>
      </c>
      <c r="D20" s="42">
        <v>7409203</v>
      </c>
      <c r="E20" s="43">
        <v>1931783</v>
      </c>
      <c r="F20" s="44">
        <v>5477420</v>
      </c>
      <c r="G20" s="42">
        <v>14075965</v>
      </c>
      <c r="H20" s="45">
        <v>2140324</v>
      </c>
      <c r="I20" s="46">
        <v>11935641</v>
      </c>
      <c r="J20" s="10" t="s">
        <v>118</v>
      </c>
      <c r="K20" s="11" t="s">
        <v>119</v>
      </c>
      <c r="L20" s="41">
        <f>M20+P20</f>
        <v>182289024</v>
      </c>
      <c r="M20" s="77">
        <v>119140713</v>
      </c>
      <c r="N20" s="78">
        <v>44421960</v>
      </c>
      <c r="O20" s="79">
        <v>74718753</v>
      </c>
      <c r="P20" s="80">
        <v>63148311</v>
      </c>
      <c r="Q20" s="80">
        <v>32792598</v>
      </c>
      <c r="R20" s="81">
        <v>30355713</v>
      </c>
      <c r="S20" s="10"/>
      <c r="T20" s="11"/>
      <c r="U20" s="41"/>
      <c r="V20" s="42"/>
      <c r="W20" s="43"/>
      <c r="X20" s="44"/>
      <c r="Y20" s="42"/>
      <c r="Z20" s="45"/>
      <c r="AA20" s="46"/>
    </row>
    <row r="21" spans="1:27" ht="18" customHeight="1">
      <c r="A21" s="10" t="s">
        <v>15</v>
      </c>
      <c r="B21" s="11" t="s">
        <v>16</v>
      </c>
      <c r="C21" s="41">
        <v>25482062</v>
      </c>
      <c r="D21" s="42">
        <v>8619482</v>
      </c>
      <c r="E21" s="43">
        <v>2086281</v>
      </c>
      <c r="F21" s="44">
        <v>6533201</v>
      </c>
      <c r="G21" s="42">
        <v>16862580</v>
      </c>
      <c r="H21" s="45">
        <v>2581744</v>
      </c>
      <c r="I21" s="46">
        <v>14280836</v>
      </c>
      <c r="J21" s="10" t="s">
        <v>120</v>
      </c>
      <c r="K21" s="11" t="s">
        <v>121</v>
      </c>
      <c r="L21" s="41">
        <v>187133715</v>
      </c>
      <c r="M21" s="77">
        <v>121963293</v>
      </c>
      <c r="N21" s="78">
        <v>46720406</v>
      </c>
      <c r="O21" s="79">
        <v>75242887</v>
      </c>
      <c r="P21" s="80">
        <v>65170422</v>
      </c>
      <c r="Q21" s="80">
        <v>34642468</v>
      </c>
      <c r="R21" s="81">
        <v>30527954</v>
      </c>
      <c r="S21" s="10"/>
      <c r="T21" s="11"/>
      <c r="U21" s="41"/>
      <c r="V21" s="42"/>
      <c r="W21" s="43"/>
      <c r="X21" s="44"/>
      <c r="Y21" s="42"/>
      <c r="Z21" s="45"/>
      <c r="AA21" s="46"/>
    </row>
    <row r="22" spans="1:27" ht="18" customHeight="1">
      <c r="A22" s="10" t="s">
        <v>17</v>
      </c>
      <c r="B22" s="11" t="s">
        <v>92</v>
      </c>
      <c r="C22" s="41">
        <v>27899085</v>
      </c>
      <c r="D22" s="42">
        <v>10082699</v>
      </c>
      <c r="E22" s="43">
        <v>2486872</v>
      </c>
      <c r="F22" s="44">
        <v>7595827</v>
      </c>
      <c r="G22" s="42">
        <v>17816386</v>
      </c>
      <c r="H22" s="45">
        <v>3338791</v>
      </c>
      <c r="I22" s="46">
        <v>14477595</v>
      </c>
      <c r="J22" s="10" t="s">
        <v>122</v>
      </c>
      <c r="K22" s="11" t="s">
        <v>123</v>
      </c>
      <c r="L22" s="41">
        <v>208040591</v>
      </c>
      <c r="M22" s="77">
        <v>131711305</v>
      </c>
      <c r="N22" s="78">
        <v>51608676</v>
      </c>
      <c r="O22" s="87">
        <v>80102629</v>
      </c>
      <c r="P22" s="77">
        <v>76329286</v>
      </c>
      <c r="Q22" s="78">
        <v>40504666</v>
      </c>
      <c r="R22" s="81">
        <v>35824620</v>
      </c>
      <c r="S22" s="10"/>
      <c r="T22" s="11"/>
      <c r="U22" s="41"/>
      <c r="V22" s="42"/>
      <c r="W22" s="43"/>
      <c r="X22" s="44"/>
      <c r="Y22" s="42"/>
      <c r="Z22" s="45"/>
      <c r="AA22" s="46"/>
    </row>
    <row r="23" spans="1:27" ht="18" customHeight="1">
      <c r="A23" s="12" t="s">
        <v>18</v>
      </c>
      <c r="B23" s="13" t="s">
        <v>19</v>
      </c>
      <c r="C23" s="53">
        <v>29820934</v>
      </c>
      <c r="D23" s="54">
        <v>12655127</v>
      </c>
      <c r="E23" s="55">
        <v>3193290</v>
      </c>
      <c r="F23" s="56">
        <v>9461837</v>
      </c>
      <c r="G23" s="54">
        <v>17165807</v>
      </c>
      <c r="H23" s="57">
        <v>3451740</v>
      </c>
      <c r="I23" s="58">
        <v>13714067</v>
      </c>
      <c r="J23" s="10" t="s">
        <v>124</v>
      </c>
      <c r="K23" s="11" t="s">
        <v>125</v>
      </c>
      <c r="L23" s="41">
        <f>SUM(M23,P23)</f>
        <v>215602597</v>
      </c>
      <c r="M23" s="77">
        <v>134917010</v>
      </c>
      <c r="N23" s="78">
        <v>55958586</v>
      </c>
      <c r="O23" s="87">
        <v>78958424</v>
      </c>
      <c r="P23" s="77">
        <v>80685587</v>
      </c>
      <c r="Q23" s="78">
        <v>44252563</v>
      </c>
      <c r="R23" s="81">
        <v>36433024</v>
      </c>
      <c r="S23" s="10"/>
      <c r="T23" s="11"/>
      <c r="U23" s="41"/>
      <c r="V23" s="42"/>
      <c r="W23" s="43"/>
      <c r="X23" s="44"/>
      <c r="Y23" s="42"/>
      <c r="Z23" s="45"/>
      <c r="AA23" s="46"/>
    </row>
    <row r="24" spans="1:27" s="4" customFormat="1" ht="18" customHeight="1">
      <c r="A24" s="14" t="s">
        <v>20</v>
      </c>
      <c r="B24" s="15" t="s">
        <v>93</v>
      </c>
      <c r="C24" s="59">
        <v>33957051</v>
      </c>
      <c r="D24" s="60">
        <v>13753510</v>
      </c>
      <c r="E24" s="61">
        <v>3530086</v>
      </c>
      <c r="F24" s="62">
        <v>10223424</v>
      </c>
      <c r="G24" s="60">
        <v>20203541</v>
      </c>
      <c r="H24" s="63">
        <v>3926262</v>
      </c>
      <c r="I24" s="64">
        <v>16277279</v>
      </c>
      <c r="J24" s="12" t="s">
        <v>126</v>
      </c>
      <c r="K24" s="13" t="s">
        <v>127</v>
      </c>
      <c r="L24" s="53">
        <f aca="true" t="shared" si="0" ref="L24:L29">M24+P24</f>
        <v>218130496</v>
      </c>
      <c r="M24" s="82">
        <v>138187148</v>
      </c>
      <c r="N24" s="83">
        <v>56800278</v>
      </c>
      <c r="O24" s="88">
        <v>81386870</v>
      </c>
      <c r="P24" s="82">
        <v>79943348</v>
      </c>
      <c r="Q24" s="83">
        <v>44624083</v>
      </c>
      <c r="R24" s="86">
        <v>35319265</v>
      </c>
      <c r="S24" s="10"/>
      <c r="T24" s="11"/>
      <c r="U24" s="41"/>
      <c r="V24" s="42"/>
      <c r="W24" s="43"/>
      <c r="X24" s="44"/>
      <c r="Y24" s="42"/>
      <c r="Z24" s="45"/>
      <c r="AA24" s="46"/>
    </row>
    <row r="25" spans="1:27" ht="18" customHeight="1">
      <c r="A25" s="10" t="s">
        <v>21</v>
      </c>
      <c r="B25" s="11" t="s">
        <v>94</v>
      </c>
      <c r="C25" s="41">
        <v>42010198</v>
      </c>
      <c r="D25" s="42">
        <v>16836567</v>
      </c>
      <c r="E25" s="43">
        <v>4049225</v>
      </c>
      <c r="F25" s="44">
        <v>12787342</v>
      </c>
      <c r="G25" s="42">
        <v>25173631</v>
      </c>
      <c r="H25" s="45">
        <v>5316388</v>
      </c>
      <c r="I25" s="46">
        <v>19857243</v>
      </c>
      <c r="J25" s="14" t="s">
        <v>129</v>
      </c>
      <c r="K25" s="15" t="s">
        <v>134</v>
      </c>
      <c r="L25" s="59">
        <f t="shared" si="0"/>
        <v>165101416</v>
      </c>
      <c r="M25" s="93">
        <f>N25+O25</f>
        <v>108429015</v>
      </c>
      <c r="N25" s="94">
        <v>39938838</v>
      </c>
      <c r="O25" s="95">
        <v>68490177</v>
      </c>
      <c r="P25" s="93">
        <f>Q25+R25</f>
        <v>56672401</v>
      </c>
      <c r="Q25" s="94">
        <v>30311594</v>
      </c>
      <c r="R25" s="96">
        <v>26360807</v>
      </c>
      <c r="S25" s="10"/>
      <c r="T25" s="11"/>
      <c r="U25" s="41"/>
      <c r="V25" s="42"/>
      <c r="W25" s="43"/>
      <c r="X25" s="44"/>
      <c r="Y25" s="42"/>
      <c r="Z25" s="45"/>
      <c r="AA25" s="46"/>
    </row>
    <row r="26" spans="1:27" ht="18" customHeight="1">
      <c r="A26" s="10" t="s">
        <v>22</v>
      </c>
      <c r="B26" s="11" t="s">
        <v>23</v>
      </c>
      <c r="C26" s="41">
        <v>52453912</v>
      </c>
      <c r="D26" s="42">
        <v>21704609</v>
      </c>
      <c r="E26" s="43">
        <v>5292518</v>
      </c>
      <c r="F26" s="44">
        <v>16412091</v>
      </c>
      <c r="G26" s="42">
        <v>30749303</v>
      </c>
      <c r="H26" s="45">
        <v>6648332</v>
      </c>
      <c r="I26" s="46">
        <v>24100971</v>
      </c>
      <c r="J26" s="10" t="s">
        <v>133</v>
      </c>
      <c r="K26" s="11" t="s">
        <v>135</v>
      </c>
      <c r="L26" s="41">
        <f t="shared" si="0"/>
        <v>185702899</v>
      </c>
      <c r="M26" s="77">
        <f>N26+O26</f>
        <v>126114271</v>
      </c>
      <c r="N26" s="78">
        <v>50043104</v>
      </c>
      <c r="O26" s="87">
        <v>76071167</v>
      </c>
      <c r="P26" s="77">
        <f>Q26+R26</f>
        <v>59588628</v>
      </c>
      <c r="Q26" s="78">
        <v>29956002</v>
      </c>
      <c r="R26" s="81">
        <v>29632626</v>
      </c>
      <c r="S26" s="10"/>
      <c r="T26" s="11"/>
      <c r="U26" s="41"/>
      <c r="V26" s="42"/>
      <c r="W26" s="43"/>
      <c r="X26" s="44"/>
      <c r="Y26" s="42"/>
      <c r="Z26" s="45"/>
      <c r="AA26" s="46"/>
    </row>
    <row r="27" spans="1:27" ht="18" customHeight="1">
      <c r="A27" s="10" t="s">
        <v>24</v>
      </c>
      <c r="B27" s="11" t="s">
        <v>95</v>
      </c>
      <c r="C27" s="41">
        <v>61123691</v>
      </c>
      <c r="D27" s="42">
        <v>26121048</v>
      </c>
      <c r="E27" s="43">
        <v>6529960</v>
      </c>
      <c r="F27" s="44">
        <v>19591088</v>
      </c>
      <c r="G27" s="42">
        <v>35002643</v>
      </c>
      <c r="H27" s="45">
        <v>8412884</v>
      </c>
      <c r="I27" s="46">
        <v>26589759</v>
      </c>
      <c r="J27" s="10" t="s">
        <v>136</v>
      </c>
      <c r="K27" s="11" t="s">
        <v>137</v>
      </c>
      <c r="L27" s="41">
        <f t="shared" si="0"/>
        <v>186305386</v>
      </c>
      <c r="M27" s="77">
        <f>N27+O27</f>
        <v>129504641</v>
      </c>
      <c r="N27" s="78">
        <v>48852299</v>
      </c>
      <c r="O27" s="87">
        <v>80652342</v>
      </c>
      <c r="P27" s="77">
        <f>Q27+R27</f>
        <v>56800745</v>
      </c>
      <c r="Q27" s="78">
        <v>28744237</v>
      </c>
      <c r="R27" s="81">
        <v>28056508</v>
      </c>
      <c r="S27" s="10"/>
      <c r="T27" s="11"/>
      <c r="U27" s="41"/>
      <c r="V27" s="42"/>
      <c r="W27" s="43"/>
      <c r="X27" s="44"/>
      <c r="Y27" s="42"/>
      <c r="Z27" s="45"/>
      <c r="AA27" s="46"/>
    </row>
    <row r="28" spans="1:27" ht="18" customHeight="1">
      <c r="A28" s="12" t="s">
        <v>25</v>
      </c>
      <c r="B28" s="13" t="s">
        <v>26</v>
      </c>
      <c r="C28" s="53">
        <v>68146747</v>
      </c>
      <c r="D28" s="54">
        <v>31794569</v>
      </c>
      <c r="E28" s="55">
        <v>7922961</v>
      </c>
      <c r="F28" s="56">
        <v>23871608</v>
      </c>
      <c r="G28" s="54">
        <v>36352178</v>
      </c>
      <c r="H28" s="57">
        <v>9170713</v>
      </c>
      <c r="I28" s="58">
        <v>27181465</v>
      </c>
      <c r="J28" s="10" t="s">
        <v>138</v>
      </c>
      <c r="K28" s="11" t="s">
        <v>139</v>
      </c>
      <c r="L28" s="41">
        <f t="shared" si="0"/>
        <v>202555935</v>
      </c>
      <c r="M28" s="77">
        <f>N28+O28</f>
        <v>139498859</v>
      </c>
      <c r="N28" s="78">
        <v>54827320</v>
      </c>
      <c r="O28" s="87">
        <v>84671539</v>
      </c>
      <c r="P28" s="77">
        <f>Q28+R28</f>
        <v>63057076</v>
      </c>
      <c r="Q28" s="78">
        <v>32930784</v>
      </c>
      <c r="R28" s="81">
        <v>30126292</v>
      </c>
      <c r="S28" s="10"/>
      <c r="T28" s="11"/>
      <c r="U28" s="41"/>
      <c r="V28" s="42"/>
      <c r="W28" s="43"/>
      <c r="X28" s="44"/>
      <c r="Y28" s="42"/>
      <c r="Z28" s="45"/>
      <c r="AA28" s="46"/>
    </row>
    <row r="29" spans="1:27" s="4" customFormat="1" ht="18" customHeight="1">
      <c r="A29" s="14" t="s">
        <v>27</v>
      </c>
      <c r="B29" s="15" t="s">
        <v>96</v>
      </c>
      <c r="C29" s="59">
        <v>69657040</v>
      </c>
      <c r="D29" s="60">
        <v>33622567</v>
      </c>
      <c r="E29" s="61">
        <v>11362567</v>
      </c>
      <c r="F29" s="62">
        <v>22260000</v>
      </c>
      <c r="G29" s="60">
        <v>36034473</v>
      </c>
      <c r="H29" s="63">
        <v>9259532</v>
      </c>
      <c r="I29" s="64">
        <v>26774941</v>
      </c>
      <c r="J29" s="10" t="s">
        <v>140</v>
      </c>
      <c r="K29" s="97" t="s">
        <v>141</v>
      </c>
      <c r="L29" s="41">
        <f t="shared" si="0"/>
        <v>208241208</v>
      </c>
      <c r="M29" s="77">
        <v>140611794</v>
      </c>
      <c r="N29" s="78">
        <v>57982136</v>
      </c>
      <c r="O29" s="87">
        <v>82629658</v>
      </c>
      <c r="P29" s="77">
        <v>67629414</v>
      </c>
      <c r="Q29" s="78">
        <v>34931088</v>
      </c>
      <c r="R29" s="81">
        <v>32698326</v>
      </c>
      <c r="S29" s="10"/>
      <c r="T29" s="11"/>
      <c r="U29" s="41"/>
      <c r="V29" s="42"/>
      <c r="W29" s="43"/>
      <c r="X29" s="44"/>
      <c r="Y29" s="42"/>
      <c r="Z29" s="45"/>
      <c r="AA29" s="46"/>
    </row>
    <row r="30" spans="1:27" ht="18" customHeight="1">
      <c r="A30" s="10" t="s">
        <v>28</v>
      </c>
      <c r="B30" s="11" t="s">
        <v>97</v>
      </c>
      <c r="C30" s="41">
        <v>70305250</v>
      </c>
      <c r="D30" s="42">
        <v>32242229</v>
      </c>
      <c r="E30" s="43">
        <v>10610069</v>
      </c>
      <c r="F30" s="44">
        <v>21632160</v>
      </c>
      <c r="G30" s="42">
        <v>38063021</v>
      </c>
      <c r="H30" s="45">
        <v>9963291</v>
      </c>
      <c r="I30" s="46">
        <v>28099730</v>
      </c>
      <c r="J30" s="111" t="s">
        <v>143</v>
      </c>
      <c r="K30" s="112" t="s">
        <v>144</v>
      </c>
      <c r="L30" s="113">
        <v>207621287</v>
      </c>
      <c r="M30" s="93">
        <v>138184336</v>
      </c>
      <c r="N30" s="94">
        <v>57694254</v>
      </c>
      <c r="O30" s="95">
        <v>80490082</v>
      </c>
      <c r="P30" s="93">
        <v>69436951</v>
      </c>
      <c r="Q30" s="94">
        <v>37764352</v>
      </c>
      <c r="R30" s="96">
        <v>31672599</v>
      </c>
      <c r="S30" s="10"/>
      <c r="T30" s="11"/>
      <c r="U30" s="41"/>
      <c r="V30" s="42"/>
      <c r="W30" s="43"/>
      <c r="X30" s="44"/>
      <c r="Y30" s="42"/>
      <c r="Z30" s="45"/>
      <c r="AA30" s="46"/>
    </row>
    <row r="31" spans="1:27" ht="18" customHeight="1">
      <c r="A31" s="10" t="s">
        <v>29</v>
      </c>
      <c r="B31" s="11" t="s">
        <v>30</v>
      </c>
      <c r="C31" s="41">
        <v>83999711</v>
      </c>
      <c r="D31" s="42">
        <v>37418036</v>
      </c>
      <c r="E31" s="43">
        <v>10591822</v>
      </c>
      <c r="F31" s="44">
        <v>26826214</v>
      </c>
      <c r="G31" s="42">
        <v>46581675</v>
      </c>
      <c r="H31" s="45">
        <v>12847395</v>
      </c>
      <c r="I31" s="46">
        <v>33734280</v>
      </c>
      <c r="J31" s="114" t="s">
        <v>145</v>
      </c>
      <c r="K31" s="115" t="s">
        <v>146</v>
      </c>
      <c r="L31" s="41">
        <v>197979816</v>
      </c>
      <c r="M31" s="77">
        <v>130993902</v>
      </c>
      <c r="N31" s="78">
        <v>55236197</v>
      </c>
      <c r="O31" s="87">
        <v>75757705</v>
      </c>
      <c r="P31" s="77">
        <v>66985914</v>
      </c>
      <c r="Q31" s="78">
        <v>35227816</v>
      </c>
      <c r="R31" s="81">
        <v>31758098</v>
      </c>
      <c r="S31" s="10"/>
      <c r="T31" s="11"/>
      <c r="U31" s="41"/>
      <c r="V31" s="42"/>
      <c r="W31" s="43"/>
      <c r="X31" s="44"/>
      <c r="Y31" s="42"/>
      <c r="Z31" s="45"/>
      <c r="AA31" s="46"/>
    </row>
    <row r="32" spans="1:27" ht="18" customHeight="1">
      <c r="A32" s="10" t="s">
        <v>31</v>
      </c>
      <c r="B32" s="11" t="s">
        <v>98</v>
      </c>
      <c r="C32" s="41">
        <v>87999778</v>
      </c>
      <c r="D32" s="42">
        <v>42324102</v>
      </c>
      <c r="E32" s="43">
        <v>12916781</v>
      </c>
      <c r="F32" s="44">
        <v>29407321</v>
      </c>
      <c r="G32" s="42">
        <v>45675676</v>
      </c>
      <c r="H32" s="45">
        <v>14251653</v>
      </c>
      <c r="I32" s="46">
        <v>31424023</v>
      </c>
      <c r="J32" s="114" t="s">
        <v>147</v>
      </c>
      <c r="K32" s="115" t="s">
        <v>148</v>
      </c>
      <c r="L32" s="41">
        <v>193256677</v>
      </c>
      <c r="M32" s="77">
        <v>128475825</v>
      </c>
      <c r="N32" s="78">
        <v>52713701</v>
      </c>
      <c r="O32" s="87">
        <v>75762124</v>
      </c>
      <c r="P32" s="77">
        <v>64780852</v>
      </c>
      <c r="Q32" s="78">
        <v>34093752</v>
      </c>
      <c r="R32" s="81">
        <v>30687100</v>
      </c>
      <c r="S32" s="10"/>
      <c r="T32" s="11"/>
      <c r="U32" s="41"/>
      <c r="V32" s="42"/>
      <c r="W32" s="43"/>
      <c r="X32" s="44"/>
      <c r="Y32" s="42"/>
      <c r="Z32" s="45"/>
      <c r="AA32" s="46"/>
    </row>
    <row r="33" spans="1:27" ht="18" customHeight="1">
      <c r="A33" s="12" t="s">
        <v>32</v>
      </c>
      <c r="B33" s="13" t="s">
        <v>33</v>
      </c>
      <c r="C33" s="53">
        <v>86662970</v>
      </c>
      <c r="D33" s="54">
        <v>41606097</v>
      </c>
      <c r="E33" s="55">
        <v>12363233</v>
      </c>
      <c r="F33" s="56">
        <v>29242864</v>
      </c>
      <c r="G33" s="54">
        <v>45056873</v>
      </c>
      <c r="H33" s="57">
        <v>15273639</v>
      </c>
      <c r="I33" s="58">
        <v>29783234</v>
      </c>
      <c r="J33" s="104" t="s">
        <v>149</v>
      </c>
      <c r="K33" s="105" t="s">
        <v>150</v>
      </c>
      <c r="L33" s="106">
        <v>195968495</v>
      </c>
      <c r="M33" s="107">
        <v>127883317</v>
      </c>
      <c r="N33" s="108">
        <v>52658299</v>
      </c>
      <c r="O33" s="109">
        <v>75225018</v>
      </c>
      <c r="P33" s="107">
        <v>68085178</v>
      </c>
      <c r="Q33" s="108">
        <v>35984972</v>
      </c>
      <c r="R33" s="110">
        <v>32100206</v>
      </c>
      <c r="S33" s="10"/>
      <c r="T33" s="11"/>
      <c r="U33" s="41"/>
      <c r="V33" s="42"/>
      <c r="W33" s="43"/>
      <c r="X33" s="44"/>
      <c r="Y33" s="42"/>
      <c r="Z33" s="45"/>
      <c r="AA33" s="46"/>
    </row>
    <row r="34" spans="1:27" s="4" customFormat="1" ht="18" customHeight="1">
      <c r="A34" s="14" t="s">
        <v>34</v>
      </c>
      <c r="B34" s="15" t="s">
        <v>99</v>
      </c>
      <c r="C34" s="59">
        <v>98935128</v>
      </c>
      <c r="D34" s="60">
        <v>52303880</v>
      </c>
      <c r="E34" s="61">
        <v>16644351</v>
      </c>
      <c r="F34" s="62">
        <v>35659529</v>
      </c>
      <c r="G34" s="60">
        <v>46631248</v>
      </c>
      <c r="H34" s="63">
        <v>16715236</v>
      </c>
      <c r="I34" s="64">
        <v>29916012</v>
      </c>
      <c r="J34" s="101"/>
      <c r="K34" s="102" t="s">
        <v>142</v>
      </c>
      <c r="L34" s="103">
        <f>L33/L32*100</f>
        <v>101.40322085740922</v>
      </c>
      <c r="M34" s="31">
        <f aca="true" t="shared" si="1" ref="M34:R34">M33/M32*100</f>
        <v>99.53881751683635</v>
      </c>
      <c r="N34" s="32">
        <f t="shared" si="1"/>
        <v>99.89490018923163</v>
      </c>
      <c r="O34" s="33">
        <f t="shared" si="1"/>
        <v>99.29106264233035</v>
      </c>
      <c r="P34" s="31">
        <f t="shared" si="1"/>
        <v>105.10077576627117</v>
      </c>
      <c r="Q34" s="32">
        <f t="shared" si="1"/>
        <v>105.5471160815624</v>
      </c>
      <c r="R34" s="34">
        <f t="shared" si="1"/>
        <v>104.6048860922016</v>
      </c>
      <c r="S34" s="10"/>
      <c r="T34" s="11"/>
      <c r="U34" s="41"/>
      <c r="V34" s="42"/>
      <c r="W34" s="43"/>
      <c r="X34" s="44"/>
      <c r="Y34" s="42"/>
      <c r="Z34" s="45"/>
      <c r="AA34" s="46"/>
    </row>
    <row r="35" spans="1:27" ht="18" customHeight="1">
      <c r="A35" s="10" t="s">
        <v>35</v>
      </c>
      <c r="B35" s="11" t="s">
        <v>100</v>
      </c>
      <c r="C35" s="41">
        <v>100831643</v>
      </c>
      <c r="D35" s="42">
        <v>52123117</v>
      </c>
      <c r="E35" s="43">
        <v>18706216</v>
      </c>
      <c r="F35" s="44">
        <v>33416901</v>
      </c>
      <c r="G35" s="42">
        <v>48708526</v>
      </c>
      <c r="H35" s="45">
        <v>17299225</v>
      </c>
      <c r="I35" s="46">
        <v>31409301</v>
      </c>
      <c r="J35" s="10"/>
      <c r="K35" s="11"/>
      <c r="L35" s="41"/>
      <c r="M35" s="77"/>
      <c r="N35" s="78"/>
      <c r="O35" s="87"/>
      <c r="P35" s="77"/>
      <c r="Q35" s="78"/>
      <c r="R35" s="81"/>
      <c r="S35" s="10"/>
      <c r="T35" s="11"/>
      <c r="U35" s="41"/>
      <c r="V35" s="42"/>
      <c r="W35" s="43"/>
      <c r="X35" s="44"/>
      <c r="Y35" s="42"/>
      <c r="Z35" s="45"/>
      <c r="AA35" s="46"/>
    </row>
    <row r="36" spans="1:27" ht="18" customHeight="1">
      <c r="A36" s="10" t="s">
        <v>36</v>
      </c>
      <c r="B36" s="11" t="s">
        <v>37</v>
      </c>
      <c r="C36" s="41">
        <v>101306104</v>
      </c>
      <c r="D36" s="42">
        <v>51476356</v>
      </c>
      <c r="E36" s="43">
        <v>18564093</v>
      </c>
      <c r="F36" s="44">
        <v>32912263</v>
      </c>
      <c r="G36" s="42">
        <v>49829748</v>
      </c>
      <c r="H36" s="45">
        <v>18098501</v>
      </c>
      <c r="I36" s="46">
        <v>31731247</v>
      </c>
      <c r="J36" s="10"/>
      <c r="K36" s="11"/>
      <c r="L36" s="41"/>
      <c r="M36" s="77"/>
      <c r="N36" s="78"/>
      <c r="O36" s="87"/>
      <c r="P36" s="77"/>
      <c r="Q36" s="78"/>
      <c r="R36" s="81"/>
      <c r="S36" s="10"/>
      <c r="T36" s="11"/>
      <c r="U36" s="41"/>
      <c r="V36" s="42"/>
      <c r="W36" s="43"/>
      <c r="X36" s="44"/>
      <c r="Y36" s="42"/>
      <c r="Z36" s="45"/>
      <c r="AA36" s="46"/>
    </row>
    <row r="37" spans="1:27" ht="18" customHeight="1">
      <c r="A37" s="10" t="s">
        <v>38</v>
      </c>
      <c r="B37" s="11" t="s">
        <v>101</v>
      </c>
      <c r="C37" s="41">
        <v>109454568</v>
      </c>
      <c r="D37" s="42">
        <v>57765222</v>
      </c>
      <c r="E37" s="43">
        <v>18971666</v>
      </c>
      <c r="F37" s="44">
        <v>38793556</v>
      </c>
      <c r="G37" s="42">
        <v>51689346</v>
      </c>
      <c r="H37" s="45">
        <v>19254038</v>
      </c>
      <c r="I37" s="46">
        <v>32435308</v>
      </c>
      <c r="J37" s="10"/>
      <c r="K37" s="11"/>
      <c r="L37" s="41"/>
      <c r="M37" s="77"/>
      <c r="N37" s="78"/>
      <c r="O37" s="87"/>
      <c r="P37" s="77"/>
      <c r="Q37" s="78"/>
      <c r="R37" s="81"/>
      <c r="S37" s="10"/>
      <c r="T37" s="11"/>
      <c r="U37" s="41"/>
      <c r="V37" s="42"/>
      <c r="W37" s="43"/>
      <c r="X37" s="44"/>
      <c r="Y37" s="42"/>
      <c r="Z37" s="45"/>
      <c r="AA37" s="46"/>
    </row>
    <row r="38" spans="1:27" ht="18" customHeight="1">
      <c r="A38" s="12" t="s">
        <v>39</v>
      </c>
      <c r="B38" s="13" t="s">
        <v>40</v>
      </c>
      <c r="C38" s="53">
        <v>113439957</v>
      </c>
      <c r="D38" s="54">
        <v>61387218</v>
      </c>
      <c r="E38" s="55">
        <v>23634783</v>
      </c>
      <c r="F38" s="56">
        <v>37752435</v>
      </c>
      <c r="G38" s="54">
        <v>52052739</v>
      </c>
      <c r="H38" s="57">
        <v>20290140</v>
      </c>
      <c r="I38" s="58">
        <v>31762599</v>
      </c>
      <c r="J38" s="10"/>
      <c r="K38" s="11"/>
      <c r="L38" s="41"/>
      <c r="M38" s="77"/>
      <c r="N38" s="78"/>
      <c r="O38" s="87"/>
      <c r="P38" s="77"/>
      <c r="Q38" s="78"/>
      <c r="R38" s="81"/>
      <c r="S38" s="10"/>
      <c r="T38" s="11"/>
      <c r="U38" s="41"/>
      <c r="V38" s="42"/>
      <c r="W38" s="43"/>
      <c r="X38" s="44"/>
      <c r="Y38" s="42"/>
      <c r="Z38" s="45"/>
      <c r="AA38" s="46"/>
    </row>
    <row r="39" spans="1:27" s="4" customFormat="1" ht="18" customHeight="1">
      <c r="A39" s="14" t="s">
        <v>41</v>
      </c>
      <c r="B39" s="15" t="s">
        <v>102</v>
      </c>
      <c r="C39" s="59">
        <v>104978210</v>
      </c>
      <c r="D39" s="60">
        <v>57649816</v>
      </c>
      <c r="E39" s="61">
        <v>22984865</v>
      </c>
      <c r="F39" s="62">
        <v>34664951</v>
      </c>
      <c r="G39" s="60">
        <v>47328394</v>
      </c>
      <c r="H39" s="63">
        <v>18436107</v>
      </c>
      <c r="I39" s="64">
        <v>28892287</v>
      </c>
      <c r="J39" s="10"/>
      <c r="K39" s="11"/>
      <c r="L39" s="41"/>
      <c r="M39" s="77"/>
      <c r="N39" s="78"/>
      <c r="O39" s="87"/>
      <c r="P39" s="77"/>
      <c r="Q39" s="78"/>
      <c r="R39" s="81"/>
      <c r="S39" s="10"/>
      <c r="T39" s="11"/>
      <c r="U39" s="41"/>
      <c r="V39" s="42"/>
      <c r="W39" s="43"/>
      <c r="X39" s="44"/>
      <c r="Y39" s="42"/>
      <c r="Z39" s="45"/>
      <c r="AA39" s="46"/>
    </row>
    <row r="40" spans="1:27" ht="18" customHeight="1">
      <c r="A40" s="10" t="s">
        <v>42</v>
      </c>
      <c r="B40" s="11" t="s">
        <v>103</v>
      </c>
      <c r="C40" s="41">
        <v>102992020</v>
      </c>
      <c r="D40" s="42">
        <v>56071072</v>
      </c>
      <c r="E40" s="43">
        <v>20148076</v>
      </c>
      <c r="F40" s="44">
        <v>35922996</v>
      </c>
      <c r="G40" s="42">
        <v>46920948</v>
      </c>
      <c r="H40" s="45">
        <v>19285807</v>
      </c>
      <c r="I40" s="46">
        <v>27635141</v>
      </c>
      <c r="J40" s="10"/>
      <c r="K40" s="11"/>
      <c r="L40" s="41"/>
      <c r="M40" s="77"/>
      <c r="N40" s="78"/>
      <c r="O40" s="87"/>
      <c r="P40" s="77"/>
      <c r="Q40" s="78"/>
      <c r="R40" s="81"/>
      <c r="S40" s="10"/>
      <c r="T40" s="11"/>
      <c r="U40" s="41"/>
      <c r="V40" s="42"/>
      <c r="W40" s="43"/>
      <c r="X40" s="44"/>
      <c r="Y40" s="42"/>
      <c r="Z40" s="45"/>
      <c r="AA40" s="46"/>
    </row>
    <row r="41" spans="1:27" ht="18" customHeight="1">
      <c r="A41" s="10" t="s">
        <v>43</v>
      </c>
      <c r="B41" s="11" t="s">
        <v>44</v>
      </c>
      <c r="C41" s="41">
        <v>101302367</v>
      </c>
      <c r="D41" s="42">
        <v>56207031</v>
      </c>
      <c r="E41" s="43">
        <v>21150092</v>
      </c>
      <c r="F41" s="44">
        <v>35056939</v>
      </c>
      <c r="G41" s="42">
        <v>45095336</v>
      </c>
      <c r="H41" s="45">
        <v>18103088</v>
      </c>
      <c r="I41" s="46">
        <v>26992248</v>
      </c>
      <c r="J41" s="10"/>
      <c r="K41" s="11"/>
      <c r="L41" s="41"/>
      <c r="M41" s="77"/>
      <c r="N41" s="78"/>
      <c r="O41" s="87"/>
      <c r="P41" s="77"/>
      <c r="Q41" s="78"/>
      <c r="R41" s="81"/>
      <c r="S41" s="10"/>
      <c r="T41" s="11"/>
      <c r="U41" s="41"/>
      <c r="V41" s="42"/>
      <c r="W41" s="43"/>
      <c r="X41" s="44"/>
      <c r="Y41" s="42"/>
      <c r="Z41" s="45"/>
      <c r="AA41" s="46"/>
    </row>
    <row r="42" spans="1:27" ht="18" customHeight="1">
      <c r="A42" s="10" t="s">
        <v>45</v>
      </c>
      <c r="B42" s="11" t="s">
        <v>104</v>
      </c>
      <c r="C42" s="41">
        <v>112177900</v>
      </c>
      <c r="D42" s="42">
        <v>62451837</v>
      </c>
      <c r="E42" s="43">
        <v>23464264</v>
      </c>
      <c r="F42" s="44">
        <v>38987573</v>
      </c>
      <c r="G42" s="42">
        <v>49726063</v>
      </c>
      <c r="H42" s="45">
        <v>20639346</v>
      </c>
      <c r="I42" s="46">
        <v>29086717</v>
      </c>
      <c r="J42" s="10"/>
      <c r="K42" s="11"/>
      <c r="L42" s="41"/>
      <c r="M42" s="77"/>
      <c r="N42" s="78"/>
      <c r="O42" s="87"/>
      <c r="P42" s="77"/>
      <c r="Q42" s="78"/>
      <c r="R42" s="81"/>
      <c r="S42" s="10"/>
      <c r="T42" s="11"/>
      <c r="U42" s="41"/>
      <c r="V42" s="42"/>
      <c r="W42" s="43"/>
      <c r="X42" s="44"/>
      <c r="Y42" s="42"/>
      <c r="Z42" s="45"/>
      <c r="AA42" s="46"/>
    </row>
    <row r="43" spans="1:27" ht="18" customHeight="1">
      <c r="A43" s="12" t="s">
        <v>46</v>
      </c>
      <c r="B43" s="13" t="s">
        <v>47</v>
      </c>
      <c r="C43" s="53">
        <v>112825392</v>
      </c>
      <c r="D43" s="54">
        <v>66189257</v>
      </c>
      <c r="E43" s="55">
        <v>25910350</v>
      </c>
      <c r="F43" s="56">
        <v>40278907</v>
      </c>
      <c r="G43" s="54">
        <v>46636135</v>
      </c>
      <c r="H43" s="57">
        <v>18989907</v>
      </c>
      <c r="I43" s="58">
        <v>27646228</v>
      </c>
      <c r="J43" s="10"/>
      <c r="K43" s="11"/>
      <c r="L43" s="41"/>
      <c r="M43" s="77"/>
      <c r="N43" s="78"/>
      <c r="O43" s="87"/>
      <c r="P43" s="77"/>
      <c r="Q43" s="78"/>
      <c r="R43" s="81"/>
      <c r="S43" s="10"/>
      <c r="T43" s="11"/>
      <c r="U43" s="41"/>
      <c r="V43" s="42"/>
      <c r="W43" s="43"/>
      <c r="X43" s="44"/>
      <c r="Y43" s="42"/>
      <c r="Z43" s="45"/>
      <c r="AA43" s="46"/>
    </row>
    <row r="44" spans="1:27" s="4" customFormat="1" ht="18" customHeight="1">
      <c r="A44" s="14" t="s">
        <v>48</v>
      </c>
      <c r="B44" s="15" t="s">
        <v>105</v>
      </c>
      <c r="C44" s="59">
        <v>107743462</v>
      </c>
      <c r="D44" s="60">
        <v>62095520</v>
      </c>
      <c r="E44" s="61">
        <v>22983737</v>
      </c>
      <c r="F44" s="62">
        <v>39111783</v>
      </c>
      <c r="G44" s="60">
        <v>45647942</v>
      </c>
      <c r="H44" s="63">
        <v>18421702</v>
      </c>
      <c r="I44" s="64">
        <v>27226240</v>
      </c>
      <c r="J44" s="10"/>
      <c r="K44" s="11"/>
      <c r="L44" s="41"/>
      <c r="M44" s="77"/>
      <c r="N44" s="78"/>
      <c r="O44" s="87"/>
      <c r="P44" s="77"/>
      <c r="Q44" s="78"/>
      <c r="R44" s="81"/>
      <c r="S44" s="10"/>
      <c r="T44" s="11"/>
      <c r="U44" s="41"/>
      <c r="V44" s="42"/>
      <c r="W44" s="43"/>
      <c r="X44" s="44"/>
      <c r="Y44" s="42"/>
      <c r="Z44" s="45"/>
      <c r="AA44" s="46"/>
    </row>
    <row r="45" spans="1:27" ht="18" customHeight="1">
      <c r="A45" s="10" t="s">
        <v>49</v>
      </c>
      <c r="B45" s="11" t="s">
        <v>106</v>
      </c>
      <c r="C45" s="41">
        <v>109596289</v>
      </c>
      <c r="D45" s="42">
        <v>65560461</v>
      </c>
      <c r="E45" s="43">
        <v>23543267</v>
      </c>
      <c r="F45" s="44">
        <v>42017194</v>
      </c>
      <c r="G45" s="42">
        <v>44035828</v>
      </c>
      <c r="H45" s="45">
        <v>18028418</v>
      </c>
      <c r="I45" s="46">
        <v>26007410</v>
      </c>
      <c r="J45" s="10"/>
      <c r="K45" s="11"/>
      <c r="L45" s="41"/>
      <c r="M45" s="77"/>
      <c r="N45" s="78"/>
      <c r="O45" s="87"/>
      <c r="P45" s="77"/>
      <c r="Q45" s="78"/>
      <c r="R45" s="81"/>
      <c r="S45" s="10"/>
      <c r="T45" s="11"/>
      <c r="U45" s="41"/>
      <c r="V45" s="42"/>
      <c r="W45" s="43"/>
      <c r="X45" s="44"/>
      <c r="Y45" s="42"/>
      <c r="Z45" s="45"/>
      <c r="AA45" s="46"/>
    </row>
    <row r="46" spans="1:27" ht="18" customHeight="1" thickBot="1">
      <c r="A46" s="24" t="s">
        <v>50</v>
      </c>
      <c r="B46" s="25" t="s">
        <v>51</v>
      </c>
      <c r="C46" s="65">
        <v>116297486</v>
      </c>
      <c r="D46" s="66">
        <v>68895039</v>
      </c>
      <c r="E46" s="67">
        <v>24570742</v>
      </c>
      <c r="F46" s="68">
        <v>44324297</v>
      </c>
      <c r="G46" s="66">
        <v>47402447</v>
      </c>
      <c r="H46" s="69">
        <v>18650911</v>
      </c>
      <c r="I46" s="70">
        <v>28751536</v>
      </c>
      <c r="J46" s="24"/>
      <c r="K46" s="25"/>
      <c r="L46" s="65"/>
      <c r="M46" s="89"/>
      <c r="N46" s="90"/>
      <c r="O46" s="91"/>
      <c r="P46" s="89"/>
      <c r="Q46" s="90"/>
      <c r="R46" s="92"/>
      <c r="S46" s="24"/>
      <c r="T46" s="25"/>
      <c r="U46" s="65"/>
      <c r="V46" s="66"/>
      <c r="W46" s="67"/>
      <c r="X46" s="68"/>
      <c r="Y46" s="66"/>
      <c r="Z46" s="69"/>
      <c r="AA46" s="70"/>
    </row>
    <row r="47" spans="1:10" s="21" customFormat="1" ht="12.75" customHeight="1">
      <c r="A47" s="26"/>
      <c r="B47" s="27"/>
      <c r="C47" s="28"/>
      <c r="D47" s="28"/>
      <c r="E47" s="28"/>
      <c r="F47" s="28"/>
      <c r="G47" s="28"/>
      <c r="H47" s="28"/>
      <c r="I47" s="28"/>
      <c r="J47" s="3"/>
    </row>
    <row r="48" spans="1:10" s="21" customFormat="1" ht="12.75" customHeight="1">
      <c r="A48" s="26"/>
      <c r="B48" s="27"/>
      <c r="C48" s="28"/>
      <c r="D48" s="28"/>
      <c r="E48" s="28"/>
      <c r="F48" s="28"/>
      <c r="G48" s="28"/>
      <c r="H48" s="28"/>
      <c r="I48" s="28"/>
      <c r="J48" s="3"/>
    </row>
    <row r="49" spans="1:10" s="21" customFormat="1" ht="12.75" customHeight="1">
      <c r="A49" s="26"/>
      <c r="B49" s="27"/>
      <c r="C49" s="28"/>
      <c r="D49" s="28"/>
      <c r="E49" s="28"/>
      <c r="F49" s="28"/>
      <c r="G49" s="28"/>
      <c r="H49" s="28"/>
      <c r="I49" s="28"/>
      <c r="J49" s="3"/>
    </row>
    <row r="50" spans="1:10" s="21" customFormat="1" ht="12.75" customHeight="1">
      <c r="A50" s="26"/>
      <c r="B50" s="27"/>
      <c r="C50" s="28"/>
      <c r="D50" s="28"/>
      <c r="E50" s="28"/>
      <c r="F50" s="28"/>
      <c r="G50" s="28"/>
      <c r="H50" s="28"/>
      <c r="I50" s="28"/>
      <c r="J50" s="3"/>
    </row>
    <row r="51" spans="1:10" s="21" customFormat="1" ht="12.75" customHeight="1">
      <c r="A51" s="26"/>
      <c r="B51" s="27"/>
      <c r="C51" s="28"/>
      <c r="D51" s="28"/>
      <c r="E51" s="28"/>
      <c r="F51" s="28"/>
      <c r="G51" s="28"/>
      <c r="H51" s="28"/>
      <c r="I51" s="28"/>
      <c r="J51" s="3"/>
    </row>
    <row r="52" spans="1:10" s="21" customFormat="1" ht="12.75" customHeight="1">
      <c r="A52" s="26"/>
      <c r="B52" s="27"/>
      <c r="C52" s="28"/>
      <c r="D52" s="28"/>
      <c r="E52" s="28"/>
      <c r="F52" s="28"/>
      <c r="G52" s="28"/>
      <c r="H52" s="28"/>
      <c r="I52" s="28"/>
      <c r="J52" s="3"/>
    </row>
    <row r="53" spans="1:10" s="21" customFormat="1" ht="12.75" customHeight="1">
      <c r="A53" s="26"/>
      <c r="B53" s="27"/>
      <c r="C53" s="28"/>
      <c r="D53" s="28"/>
      <c r="E53" s="28"/>
      <c r="F53" s="28"/>
      <c r="G53" s="28"/>
      <c r="H53" s="28"/>
      <c r="I53" s="28"/>
      <c r="J53" s="3"/>
    </row>
    <row r="54" spans="1:10" s="21" customFormat="1" ht="12.75" customHeight="1">
      <c r="A54" s="26"/>
      <c r="B54" s="27"/>
      <c r="C54" s="28"/>
      <c r="D54" s="28"/>
      <c r="E54" s="28"/>
      <c r="F54" s="28"/>
      <c r="G54" s="28"/>
      <c r="H54" s="28"/>
      <c r="I54" s="28"/>
      <c r="J54" s="3"/>
    </row>
    <row r="55" spans="1:10" s="21" customFormat="1" ht="12.75" customHeight="1">
      <c r="A55" s="26"/>
      <c r="B55" s="27"/>
      <c r="C55" s="28"/>
      <c r="D55" s="28"/>
      <c r="E55" s="28"/>
      <c r="F55" s="28"/>
      <c r="G55" s="28"/>
      <c r="H55" s="28"/>
      <c r="I55" s="28"/>
      <c r="J55" s="3"/>
    </row>
    <row r="56" spans="1:10" s="21" customFormat="1" ht="12.75" customHeight="1">
      <c r="A56" s="26"/>
      <c r="B56" s="27"/>
      <c r="C56" s="28"/>
      <c r="D56" s="28"/>
      <c r="E56" s="28"/>
      <c r="F56" s="28"/>
      <c r="G56" s="28"/>
      <c r="H56" s="28"/>
      <c r="I56" s="28"/>
      <c r="J56" s="3"/>
    </row>
    <row r="57" spans="1:10" s="21" customFormat="1" ht="12.75" customHeight="1">
      <c r="A57" s="26"/>
      <c r="B57" s="27"/>
      <c r="C57" s="28"/>
      <c r="D57" s="28"/>
      <c r="E57" s="28"/>
      <c r="F57" s="28"/>
      <c r="G57" s="28"/>
      <c r="H57" s="28"/>
      <c r="I57" s="28"/>
      <c r="J57" s="3"/>
    </row>
    <row r="58" spans="1:10" s="21" customFormat="1" ht="12.75" customHeight="1">
      <c r="A58" s="26"/>
      <c r="B58" s="27"/>
      <c r="C58" s="28"/>
      <c r="D58" s="29"/>
      <c r="E58" s="29"/>
      <c r="F58" s="29"/>
      <c r="G58" s="29"/>
      <c r="H58" s="29"/>
      <c r="I58" s="29"/>
      <c r="J58" s="3"/>
    </row>
    <row r="59" spans="1:10" s="21" customFormat="1" ht="12.75" customHeight="1">
      <c r="A59" s="26"/>
      <c r="B59" s="27"/>
      <c r="C59" s="28"/>
      <c r="D59" s="29"/>
      <c r="E59" s="29"/>
      <c r="F59" s="29"/>
      <c r="G59" s="29"/>
      <c r="H59" s="29"/>
      <c r="I59" s="29"/>
      <c r="J59" s="3"/>
    </row>
    <row r="60" spans="1:10" s="21" customFormat="1" ht="12.75" customHeight="1">
      <c r="A60" s="26"/>
      <c r="B60" s="27"/>
      <c r="C60" s="28"/>
      <c r="D60" s="29"/>
      <c r="E60" s="29"/>
      <c r="F60" s="29"/>
      <c r="G60" s="29"/>
      <c r="H60" s="29"/>
      <c r="I60" s="29"/>
      <c r="J60" s="3"/>
    </row>
    <row r="61" spans="1:10" s="21" customFormat="1" ht="12.75" customHeight="1">
      <c r="A61" s="26"/>
      <c r="B61" s="27"/>
      <c r="C61" s="30"/>
      <c r="D61" s="29"/>
      <c r="E61" s="29"/>
      <c r="F61" s="29"/>
      <c r="G61" s="29"/>
      <c r="H61" s="29"/>
      <c r="I61" s="29"/>
      <c r="J61" s="3"/>
    </row>
    <row r="62" spans="1:10" s="21" customFormat="1" ht="12.75" customHeight="1">
      <c r="A62" s="26"/>
      <c r="B62" s="27"/>
      <c r="C62" s="30"/>
      <c r="D62" s="29"/>
      <c r="E62" s="29"/>
      <c r="F62" s="29"/>
      <c r="G62" s="29"/>
      <c r="H62" s="29"/>
      <c r="I62" s="29"/>
      <c r="J62" s="3"/>
    </row>
    <row r="63" spans="1:9" s="21" customFormat="1" ht="12.75" customHeight="1">
      <c r="A63" s="26"/>
      <c r="B63" s="27"/>
      <c r="C63" s="30"/>
      <c r="D63" s="29"/>
      <c r="E63" s="29"/>
      <c r="F63" s="29"/>
      <c r="G63" s="29"/>
      <c r="H63" s="29"/>
      <c r="I63" s="29"/>
    </row>
    <row r="64" spans="1:9" s="21" customFormat="1" ht="12.75" customHeight="1">
      <c r="A64" s="26"/>
      <c r="B64" s="27"/>
      <c r="C64" s="30"/>
      <c r="D64" s="29"/>
      <c r="E64" s="29"/>
      <c r="F64" s="29"/>
      <c r="G64" s="29"/>
      <c r="H64" s="29"/>
      <c r="I64" s="29"/>
    </row>
    <row r="65" spans="1:9" s="21" customFormat="1" ht="12.75" customHeight="1">
      <c r="A65" s="26"/>
      <c r="B65" s="27"/>
      <c r="C65" s="30"/>
      <c r="D65" s="29"/>
      <c r="E65" s="29"/>
      <c r="F65" s="29"/>
      <c r="G65" s="29"/>
      <c r="H65" s="29"/>
      <c r="I65" s="29"/>
    </row>
    <row r="66" spans="1:9" s="21" customFormat="1" ht="12.75" customHeight="1">
      <c r="A66" s="26"/>
      <c r="B66" s="27"/>
      <c r="C66" s="30"/>
      <c r="D66" s="29"/>
      <c r="E66" s="29"/>
      <c r="F66" s="29"/>
      <c r="G66" s="29"/>
      <c r="H66" s="29"/>
      <c r="I66" s="29"/>
    </row>
    <row r="67" spans="1:9" s="21" customFormat="1" ht="12.75" customHeight="1">
      <c r="A67" s="98"/>
      <c r="B67" s="99"/>
      <c r="C67" s="100"/>
      <c r="D67" s="100"/>
      <c r="E67" s="100"/>
      <c r="F67" s="100"/>
      <c r="G67" s="100"/>
      <c r="H67" s="100"/>
      <c r="I67" s="100"/>
    </row>
  </sheetData>
  <sheetProtection/>
  <mergeCells count="18">
    <mergeCell ref="A1:I1"/>
    <mergeCell ref="G2:I2"/>
    <mergeCell ref="P2:R2"/>
    <mergeCell ref="Y2:AA2"/>
    <mergeCell ref="A3:B4"/>
    <mergeCell ref="C3:C4"/>
    <mergeCell ref="D3:F3"/>
    <mergeCell ref="G3:I3"/>
    <mergeCell ref="J3:K4"/>
    <mergeCell ref="L3:L4"/>
    <mergeCell ref="J1:R1"/>
    <mergeCell ref="S1:AA1"/>
    <mergeCell ref="M3:O3"/>
    <mergeCell ref="P3:R3"/>
    <mergeCell ref="S3:T4"/>
    <mergeCell ref="U3:U4"/>
    <mergeCell ref="V3:X3"/>
    <mergeCell ref="Y3:AA3"/>
  </mergeCells>
  <printOptions horizontalCentered="1"/>
  <pageMargins left="0.5118110236220472" right="0.5118110236220472" top="0.7480314960629921" bottom="0.1968503937007874" header="0.3937007874015748" footer="0"/>
  <pageSetup horizontalDpi="300" verticalDpi="300" orientation="portrait" paperSize="9" scale="94" r:id="rId1"/>
  <colBreaks count="2" manualBreakCount="2">
    <brk id="9" max="45" man="1"/>
    <brk id="1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2011-02-04T01:41:52Z</cp:lastPrinted>
  <dcterms:created xsi:type="dcterms:W3CDTF">1999-04-09T05:08:03Z</dcterms:created>
  <dcterms:modified xsi:type="dcterms:W3CDTF">2018-08-24T06:48:45Z</dcterms:modified>
  <cp:category/>
  <cp:version/>
  <cp:contentType/>
  <cp:contentStatus/>
</cp:coreProperties>
</file>