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<sst xmlns="http://schemas.openxmlformats.org/spreadsheetml/2006/main" count="62" uniqueCount="31">
  <si>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そ　の　他</t>
  </si>
  <si>
    <t>合　　計</t>
  </si>
  <si>
    <t>１４．外貿コンテナ貨物主要国別表（上位10カ国）</t>
  </si>
  <si>
    <t>　　　</t>
  </si>
  <si>
    <t>順位</t>
  </si>
  <si>
    <t>（単位：トン・％）</t>
  </si>
  <si>
    <t>輸　　　　　　　　　　　出</t>
  </si>
  <si>
    <t>輸　　　　　　　　　　　入</t>
  </si>
  <si>
    <t>合　　　　　　　　　　　計</t>
  </si>
  <si>
    <t>国・地域名</t>
  </si>
  <si>
    <t>当　月</t>
  </si>
  <si>
    <t>前年比</t>
  </si>
  <si>
    <t>構成比</t>
  </si>
  <si>
    <t>1月以降累計</t>
  </si>
  <si>
    <t>合　　計</t>
  </si>
  <si>
    <t>そ　の　他</t>
  </si>
  <si>
    <t>中国</t>
  </si>
  <si>
    <t>アメリカ</t>
  </si>
  <si>
    <t>タイ</t>
  </si>
  <si>
    <t>オランダ</t>
  </si>
  <si>
    <t>アラブ首長国</t>
  </si>
  <si>
    <t>台湾</t>
  </si>
  <si>
    <t>ベトナム</t>
  </si>
  <si>
    <t>インド</t>
  </si>
  <si>
    <t>韓国</t>
  </si>
  <si>
    <t>南アフリカ</t>
  </si>
  <si>
    <t>令和６年１月分</t>
  </si>
  <si>
    <t>インドネシア</t>
  </si>
  <si>
    <t>マレーシア</t>
  </si>
  <si>
    <t>シンガポール</t>
  </si>
  <si>
    <t>フィリピン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</si>
</sst>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_ ;[Red]\-0.0\ "/>
    <numFmt numFmtId="180" formatCode="#,##0.0;[Red]\-#,##0.0"/>
    <numFmt numFmtId="181" formatCode="0.00000_);[Red]\(0.00000\)"/>
    <numFmt numFmtId="182" formatCode="0.000_);[Red]\(0.000\)"/>
    <numFmt numFmtId="183" formatCode="0.00_);[Red]\(0.0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10" xfId="48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 quotePrefix="1">
      <alignment horizontal="right" vertical="center" shrinkToFit="1"/>
    </xf>
    <xf numFmtId="180" fontId="5" fillId="0" borderId="12" xfId="42" applyNumberFormat="1" applyFont="1" applyBorder="1" applyAlignment="1">
      <alignment horizontal="right" vertical="center" shrinkToFit="1"/>
    </xf>
    <xf numFmtId="38" fontId="5" fillId="0" borderId="13" xfId="48" applyNumberFormat="1" applyFont="1" applyBorder="1" applyAlignment="1" quotePrefix="1">
      <alignment horizontal="right" vertical="center" shrinkToFit="1"/>
    </xf>
    <xf numFmtId="180" fontId="5" fillId="0" borderId="12" xfId="0" applyNumberFormat="1" applyFont="1" applyBorder="1" applyAlignment="1" quotePrefix="1">
      <alignment horizontal="right" vertical="center" shrinkToFit="1"/>
    </xf>
    <xf numFmtId="38" fontId="5" fillId="0" borderId="10" xfId="48" applyNumberFormat="1" applyFont="1" applyBorder="1" applyAlignment="1" quotePrefix="1">
      <alignment horizontal="right" vertical="center" shrinkToFit="1"/>
    </xf>
    <xf numFmtId="38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8" fontId="6" fillId="0" borderId="0" xfId="48" applyFont="1" applyAlignment="1">
      <alignment horizont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5" t="s">
        <v>26</v>
      </c>
      <c r="B2" s="36"/>
      <c r="C2" s="37"/>
      <c r="E2" s="14"/>
      <c r="F2" s="44"/>
      <c r="G2" s="44"/>
      <c r="K2" s="44"/>
      <c r="L2" s="44"/>
      <c r="Q2" s="47" t="s">
        <v>5</v>
      </c>
      <c r="R2" s="47"/>
      <c r="S2" s="47"/>
    </row>
    <row r="3" spans="1:19" s="17" customFormat="1" ht="45" customHeight="1">
      <c r="A3" s="38" t="s">
        <v>3</v>
      </c>
      <c r="B3" s="48" t="s">
        <v>6</v>
      </c>
      <c r="C3" s="48"/>
      <c r="D3" s="48"/>
      <c r="E3" s="48"/>
      <c r="F3" s="48"/>
      <c r="G3" s="49"/>
      <c r="H3" s="45" t="s">
        <v>7</v>
      </c>
      <c r="I3" s="45"/>
      <c r="J3" s="45"/>
      <c r="K3" s="45"/>
      <c r="L3" s="45"/>
      <c r="M3" s="46"/>
      <c r="N3" s="45" t="s">
        <v>8</v>
      </c>
      <c r="O3" s="45"/>
      <c r="P3" s="45"/>
      <c r="Q3" s="45"/>
      <c r="R3" s="45"/>
      <c r="S3" s="46"/>
    </row>
    <row r="4" spans="1:19" ht="45" customHeight="1">
      <c r="A4" s="42" t="s">
        <v>4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1509746</v>
      </c>
      <c r="D5" s="19">
        <v>111.57987469910861</v>
      </c>
      <c r="E5" s="20">
        <f>IF(OR(SUM(C5)=0,SUM($C$5)=0),"- ",ROUND(C5/$C$5*100,1))</f>
        <v>100</v>
      </c>
      <c r="F5" s="21">
        <v>1509746</v>
      </c>
      <c r="G5" s="22">
        <v>111.57987469910861</v>
      </c>
      <c r="H5" s="30" t="s">
        <v>14</v>
      </c>
      <c r="I5" s="18">
        <f>IF(SUM(I6:I16)=0,"- ",SUM(I6:I16))</f>
        <v>1915995</v>
      </c>
      <c r="J5" s="19">
        <v>98.72629351877711</v>
      </c>
      <c r="K5" s="20">
        <f>IF(OR(SUM(I5)=0,SUM($I$5)=0),"- ",ROUND(I5/$I$5*100,1))</f>
        <v>100</v>
      </c>
      <c r="L5" s="21">
        <v>1915995</v>
      </c>
      <c r="M5" s="22">
        <v>98.72629351877711</v>
      </c>
      <c r="N5" s="30" t="s">
        <v>14</v>
      </c>
      <c r="O5" s="18">
        <f>IF(SUM(O6:O16)=0,"- ",SUM(O6:O16))</f>
        <v>3425741</v>
      </c>
      <c r="P5" s="19">
        <v>104.0064643113362</v>
      </c>
      <c r="Q5" s="20">
        <f>IF(OR(SUM(O5)=0,SUM($O$5)=0),"- ",ROUND(O5/$O$5*100,1))</f>
        <v>100</v>
      </c>
      <c r="R5" s="21">
        <v>3425741</v>
      </c>
      <c r="S5" s="22">
        <v>104.0064643113362</v>
      </c>
    </row>
    <row r="6" spans="1:19" ht="45" customHeight="1">
      <c r="A6" s="39">
        <v>1</v>
      </c>
      <c r="B6" s="33" t="s">
        <v>16</v>
      </c>
      <c r="C6" s="23">
        <v>252435</v>
      </c>
      <c r="D6" s="19">
        <v>124.42024949602985</v>
      </c>
      <c r="E6" s="20">
        <f aca="true" t="shared" si="0" ref="E6:E15">IF(OR(SUM(C6)=0,SUM($C$5)=0),"- ",ROUND(C6/$C$5*100,1))</f>
        <v>16.7</v>
      </c>
      <c r="F6" s="21">
        <v>252435</v>
      </c>
      <c r="G6" s="22">
        <v>124.42024949602985</v>
      </c>
      <c r="H6" s="34" t="s">
        <v>16</v>
      </c>
      <c r="I6" s="23">
        <v>925740</v>
      </c>
      <c r="J6" s="19">
        <v>104.3581187717004</v>
      </c>
      <c r="K6" s="20">
        <f>IF(OR(SUM(I6)=0,SUM($I$5)=0),"- ",ROUND(I6/$I$5*100,1))</f>
        <v>48.3</v>
      </c>
      <c r="L6" s="21">
        <v>925740</v>
      </c>
      <c r="M6" s="22">
        <v>104.3581187717004</v>
      </c>
      <c r="N6" s="34" t="s">
        <v>16</v>
      </c>
      <c r="O6" s="23">
        <v>1178175</v>
      </c>
      <c r="P6" s="19">
        <v>108.09252373232634</v>
      </c>
      <c r="Q6" s="20">
        <f>IF(OR(SUM(O6)=0,SUM($O$5)=0),"- ",ROUND(O6/$O$5*100,1))</f>
        <v>34.4</v>
      </c>
      <c r="R6" s="21">
        <v>1178175</v>
      </c>
      <c r="S6" s="22">
        <v>108.09252373232634</v>
      </c>
    </row>
    <row r="7" spans="1:19" ht="45" customHeight="1">
      <c r="A7" s="39">
        <v>2</v>
      </c>
      <c r="B7" s="33" t="s">
        <v>17</v>
      </c>
      <c r="C7" s="23">
        <v>247212</v>
      </c>
      <c r="D7" s="19">
        <v>124.23150563085134</v>
      </c>
      <c r="E7" s="20">
        <f t="shared" si="0"/>
        <v>16.4</v>
      </c>
      <c r="F7" s="21">
        <v>247212</v>
      </c>
      <c r="G7" s="22">
        <v>124.23150563085134</v>
      </c>
      <c r="H7" s="34" t="s">
        <v>22</v>
      </c>
      <c r="I7" s="23">
        <v>147894</v>
      </c>
      <c r="J7" s="19">
        <v>90.23428920073215</v>
      </c>
      <c r="K7" s="20">
        <f aca="true" t="shared" si="1" ref="K7:K15">IF(OR(SUM(I7)=0,SUM($I$5)=0),"- ",ROUND(I7/$I$5*100,1))</f>
        <v>7.7</v>
      </c>
      <c r="L7" s="21">
        <v>147894</v>
      </c>
      <c r="M7" s="22">
        <v>90.23428920073215</v>
      </c>
      <c r="N7" s="34" t="s">
        <v>17</v>
      </c>
      <c r="O7" s="23">
        <v>341867</v>
      </c>
      <c r="P7" s="19">
        <v>111.38816936285292</v>
      </c>
      <c r="Q7" s="20">
        <f>IF(OR(SUM(O7)=0,SUM($O$5)=0),"- ",ROUND(O7/$O$5*100,1))</f>
        <v>10</v>
      </c>
      <c r="R7" s="21">
        <v>341867</v>
      </c>
      <c r="S7" s="22">
        <v>111.38816936285292</v>
      </c>
    </row>
    <row r="8" spans="1:19" ht="45" customHeight="1">
      <c r="A8" s="39">
        <v>3</v>
      </c>
      <c r="B8" s="33" t="s">
        <v>18</v>
      </c>
      <c r="C8" s="23">
        <v>123538</v>
      </c>
      <c r="D8" s="19">
        <v>106.52490708884118</v>
      </c>
      <c r="E8" s="20">
        <f t="shared" si="0"/>
        <v>8.2</v>
      </c>
      <c r="F8" s="21">
        <v>123538</v>
      </c>
      <c r="G8" s="22">
        <v>106.52490708884118</v>
      </c>
      <c r="H8" s="34" t="s">
        <v>18</v>
      </c>
      <c r="I8" s="23">
        <v>109958</v>
      </c>
      <c r="J8" s="19">
        <v>94.20664838930774</v>
      </c>
      <c r="K8" s="20">
        <f t="shared" si="1"/>
        <v>5.7</v>
      </c>
      <c r="L8" s="21">
        <v>109958</v>
      </c>
      <c r="M8" s="22">
        <v>94.20664838930774</v>
      </c>
      <c r="N8" s="34" t="s">
        <v>18</v>
      </c>
      <c r="O8" s="23">
        <v>233496</v>
      </c>
      <c r="P8" s="19">
        <v>100.34595235741821</v>
      </c>
      <c r="Q8" s="20">
        <f aca="true" t="shared" si="2" ref="Q8:Q15">IF(OR(SUM(O8)=0,SUM($O$5)=0),"- ",ROUND(O8/$O$5*100,1))</f>
        <v>6.8</v>
      </c>
      <c r="R8" s="21">
        <v>233496</v>
      </c>
      <c r="S8" s="22">
        <v>100.34595235741821</v>
      </c>
    </row>
    <row r="9" spans="1:19" ht="45" customHeight="1">
      <c r="A9" s="39">
        <v>4</v>
      </c>
      <c r="B9" s="33" t="s">
        <v>19</v>
      </c>
      <c r="C9" s="23">
        <v>75523</v>
      </c>
      <c r="D9" s="19">
        <v>112.9265229223362</v>
      </c>
      <c r="E9" s="20">
        <f t="shared" si="0"/>
        <v>5</v>
      </c>
      <c r="F9" s="21">
        <v>75523</v>
      </c>
      <c r="G9" s="22">
        <v>112.9265229223362</v>
      </c>
      <c r="H9" s="34" t="s">
        <v>17</v>
      </c>
      <c r="I9" s="23">
        <v>94655</v>
      </c>
      <c r="J9" s="19">
        <v>87.70686236355887</v>
      </c>
      <c r="K9" s="20">
        <f t="shared" si="1"/>
        <v>4.9</v>
      </c>
      <c r="L9" s="21">
        <v>94655</v>
      </c>
      <c r="M9" s="22">
        <v>87.70686236355887</v>
      </c>
      <c r="N9" s="34" t="s">
        <v>22</v>
      </c>
      <c r="O9" s="23">
        <v>207173</v>
      </c>
      <c r="P9" s="19">
        <v>92.1641376058224</v>
      </c>
      <c r="Q9" s="20">
        <f t="shared" si="2"/>
        <v>6</v>
      </c>
      <c r="R9" s="21">
        <v>207173</v>
      </c>
      <c r="S9" s="22">
        <v>92.1641376058224</v>
      </c>
    </row>
    <row r="10" spans="1:19" ht="45" customHeight="1">
      <c r="A10" s="39">
        <v>5</v>
      </c>
      <c r="B10" s="33" t="s">
        <v>20</v>
      </c>
      <c r="C10" s="23">
        <v>67039</v>
      </c>
      <c r="D10" s="19">
        <v>95.03820581522278</v>
      </c>
      <c r="E10" s="20">
        <f t="shared" si="0"/>
        <v>4.4</v>
      </c>
      <c r="F10" s="21">
        <v>67039</v>
      </c>
      <c r="G10" s="22">
        <v>95.03820581522278</v>
      </c>
      <c r="H10" s="34" t="s">
        <v>27</v>
      </c>
      <c r="I10" s="23">
        <v>86779</v>
      </c>
      <c r="J10" s="19">
        <v>103.36370674766245</v>
      </c>
      <c r="K10" s="20">
        <f t="shared" si="1"/>
        <v>4.5</v>
      </c>
      <c r="L10" s="21">
        <v>86779</v>
      </c>
      <c r="M10" s="22">
        <v>103.36370674766245</v>
      </c>
      <c r="N10" s="34" t="s">
        <v>21</v>
      </c>
      <c r="O10" s="23">
        <v>145537</v>
      </c>
      <c r="P10" s="19">
        <v>101.29950581193012</v>
      </c>
      <c r="Q10" s="20">
        <f t="shared" si="2"/>
        <v>4.2</v>
      </c>
      <c r="R10" s="21">
        <v>145537</v>
      </c>
      <c r="S10" s="22">
        <v>101.29950581193012</v>
      </c>
    </row>
    <row r="11" spans="1:19" ht="45" customHeight="1">
      <c r="A11" s="39">
        <v>6</v>
      </c>
      <c r="B11" s="33" t="s">
        <v>21</v>
      </c>
      <c r="C11" s="23">
        <v>61629</v>
      </c>
      <c r="D11" s="19">
        <v>108.94097682558201</v>
      </c>
      <c r="E11" s="20">
        <f t="shared" si="0"/>
        <v>4.1</v>
      </c>
      <c r="F11" s="21">
        <v>61629</v>
      </c>
      <c r="G11" s="22">
        <v>108.94097682558201</v>
      </c>
      <c r="H11" s="34" t="s">
        <v>21</v>
      </c>
      <c r="I11" s="23">
        <v>83908</v>
      </c>
      <c r="J11" s="19">
        <v>96.33635288579661</v>
      </c>
      <c r="K11" s="20">
        <f t="shared" si="1"/>
        <v>4.4</v>
      </c>
      <c r="L11" s="21">
        <v>83908</v>
      </c>
      <c r="M11" s="22">
        <v>96.33635288579661</v>
      </c>
      <c r="N11" s="34" t="s">
        <v>27</v>
      </c>
      <c r="O11" s="23">
        <v>130886</v>
      </c>
      <c r="P11" s="19">
        <v>103.84728294072376</v>
      </c>
      <c r="Q11" s="20">
        <f t="shared" si="2"/>
        <v>3.8</v>
      </c>
      <c r="R11" s="21">
        <v>130886</v>
      </c>
      <c r="S11" s="22">
        <v>103.84728294072376</v>
      </c>
    </row>
    <row r="12" spans="1:19" ht="45" customHeight="1">
      <c r="A12" s="39">
        <v>7</v>
      </c>
      <c r="B12" s="33" t="s">
        <v>22</v>
      </c>
      <c r="C12" s="23">
        <v>59279</v>
      </c>
      <c r="D12" s="19">
        <v>97.359042160067</v>
      </c>
      <c r="E12" s="20">
        <f t="shared" si="0"/>
        <v>3.9</v>
      </c>
      <c r="F12" s="21">
        <v>59279</v>
      </c>
      <c r="G12" s="22">
        <v>97.359042160067</v>
      </c>
      <c r="H12" s="34" t="s">
        <v>24</v>
      </c>
      <c r="I12" s="23">
        <v>71476</v>
      </c>
      <c r="J12" s="19">
        <v>85.1188491401896</v>
      </c>
      <c r="K12" s="20">
        <f t="shared" si="1"/>
        <v>3.7</v>
      </c>
      <c r="L12" s="21">
        <v>71476</v>
      </c>
      <c r="M12" s="22">
        <v>85.1188491401896</v>
      </c>
      <c r="N12" s="34" t="s">
        <v>24</v>
      </c>
      <c r="O12" s="23">
        <v>119233</v>
      </c>
      <c r="P12" s="19">
        <v>86.5732437829007</v>
      </c>
      <c r="Q12" s="20">
        <f t="shared" si="2"/>
        <v>3.5</v>
      </c>
      <c r="R12" s="21">
        <v>119233</v>
      </c>
      <c r="S12" s="22">
        <v>86.5732437829007</v>
      </c>
    </row>
    <row r="13" spans="1:19" ht="45" customHeight="1">
      <c r="A13" s="39">
        <v>8</v>
      </c>
      <c r="B13" s="33" t="s">
        <v>23</v>
      </c>
      <c r="C13" s="23">
        <v>52056</v>
      </c>
      <c r="D13" s="19">
        <v>150.2511112393927</v>
      </c>
      <c r="E13" s="20">
        <f t="shared" si="0"/>
        <v>3.4</v>
      </c>
      <c r="F13" s="21">
        <v>52056</v>
      </c>
      <c r="G13" s="22">
        <v>150.2511112393927</v>
      </c>
      <c r="H13" s="34" t="s">
        <v>28</v>
      </c>
      <c r="I13" s="23">
        <v>64484</v>
      </c>
      <c r="J13" s="19">
        <v>102.07848538095013</v>
      </c>
      <c r="K13" s="20">
        <f t="shared" si="1"/>
        <v>3.4</v>
      </c>
      <c r="L13" s="21">
        <v>64484</v>
      </c>
      <c r="M13" s="22">
        <v>102.07848538095013</v>
      </c>
      <c r="N13" s="34" t="s">
        <v>28</v>
      </c>
      <c r="O13" s="23">
        <v>105265</v>
      </c>
      <c r="P13" s="19">
        <v>102.03161802479428</v>
      </c>
      <c r="Q13" s="20">
        <f t="shared" si="2"/>
        <v>3.1</v>
      </c>
      <c r="R13" s="21">
        <v>105265</v>
      </c>
      <c r="S13" s="22">
        <v>102.03161802479428</v>
      </c>
    </row>
    <row r="14" spans="1:19" ht="45" customHeight="1">
      <c r="A14" s="39">
        <v>9</v>
      </c>
      <c r="B14" s="33" t="s">
        <v>24</v>
      </c>
      <c r="C14" s="23">
        <v>47757</v>
      </c>
      <c r="D14" s="19">
        <v>88.84527375216267</v>
      </c>
      <c r="E14" s="20">
        <f t="shared" si="0"/>
        <v>3.2</v>
      </c>
      <c r="F14" s="21">
        <v>47757</v>
      </c>
      <c r="G14" s="22">
        <v>88.84527375216267</v>
      </c>
      <c r="H14" s="34" t="s">
        <v>29</v>
      </c>
      <c r="I14" s="23">
        <v>31702</v>
      </c>
      <c r="J14" s="19">
        <v>112.14007782101167</v>
      </c>
      <c r="K14" s="20">
        <f t="shared" si="1"/>
        <v>1.7</v>
      </c>
      <c r="L14" s="21">
        <v>31702</v>
      </c>
      <c r="M14" s="22">
        <v>112.14007782101167</v>
      </c>
      <c r="N14" s="34" t="s">
        <v>19</v>
      </c>
      <c r="O14" s="23">
        <v>90446</v>
      </c>
      <c r="P14" s="19">
        <v>103.99917210928157</v>
      </c>
      <c r="Q14" s="20">
        <f t="shared" si="2"/>
        <v>2.6</v>
      </c>
      <c r="R14" s="21">
        <v>90446</v>
      </c>
      <c r="S14" s="22">
        <v>103.99917210928157</v>
      </c>
    </row>
    <row r="15" spans="1:19" ht="45" customHeight="1">
      <c r="A15" s="39">
        <v>10</v>
      </c>
      <c r="B15" s="33" t="s">
        <v>25</v>
      </c>
      <c r="C15" s="23">
        <v>47013</v>
      </c>
      <c r="D15" s="19">
        <v>128.11128975120582</v>
      </c>
      <c r="E15" s="20">
        <f t="shared" si="0"/>
        <v>3.1</v>
      </c>
      <c r="F15" s="21">
        <v>47013</v>
      </c>
      <c r="G15" s="22">
        <v>128.11128975120582</v>
      </c>
      <c r="H15" s="34" t="s">
        <v>30</v>
      </c>
      <c r="I15" s="23">
        <v>28468</v>
      </c>
      <c r="J15" s="19">
        <v>85.72374958595562</v>
      </c>
      <c r="K15" s="20">
        <f t="shared" si="1"/>
        <v>1.5</v>
      </c>
      <c r="L15" s="21">
        <v>28468</v>
      </c>
      <c r="M15" s="22">
        <v>85.72374958595562</v>
      </c>
      <c r="N15" s="34" t="s">
        <v>20</v>
      </c>
      <c r="O15" s="23">
        <v>82414</v>
      </c>
      <c r="P15" s="19">
        <v>97.50597477579802</v>
      </c>
      <c r="Q15" s="20">
        <f t="shared" si="2"/>
        <v>2.4</v>
      </c>
      <c r="R15" s="21">
        <v>82414</v>
      </c>
      <c r="S15" s="22">
        <v>97.50597477579802</v>
      </c>
    </row>
    <row r="16" spans="1:19" ht="45" customHeight="1">
      <c r="A16" s="40"/>
      <c r="B16" s="31" t="s">
        <v>0</v>
      </c>
      <c r="C16" s="23">
        <v>476265</v>
      </c>
      <c r="D16" s="19">
        <v>104.6186728289975</v>
      </c>
      <c r="E16" s="20">
        <f>IF(SUM(C16)=0,"- ",E5-SUM(E6:E15))</f>
        <v>31.60000000000001</v>
      </c>
      <c r="F16" s="21">
        <v>476265</v>
      </c>
      <c r="G16" s="22">
        <v>104.6186728289975</v>
      </c>
      <c r="H16" s="30" t="s">
        <v>15</v>
      </c>
      <c r="I16" s="23">
        <v>270931</v>
      </c>
      <c r="J16" s="19">
        <v>94.9249516495221</v>
      </c>
      <c r="K16" s="20">
        <f>IF(SUM(I16)=0,"- ",K5-SUM(K6:K15))</f>
        <v>14.199999999999974</v>
      </c>
      <c r="L16" s="21">
        <v>270931</v>
      </c>
      <c r="M16" s="22">
        <v>94.9249516495221</v>
      </c>
      <c r="N16" s="30" t="s">
        <v>15</v>
      </c>
      <c r="O16" s="23">
        <v>791249</v>
      </c>
      <c r="P16" s="19">
        <v>104.47958865690245</v>
      </c>
      <c r="Q16" s="20">
        <f>IF(SUM(O16)=0,"- ",Q5-SUM(Q6:Q15))</f>
        <v>23.200000000000003</v>
      </c>
      <c r="R16" s="21">
        <v>791249</v>
      </c>
      <c r="S16" s="22">
        <v>104.47958865690245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18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2006-10-03T07:44:18Z</cp:lastPrinted>
  <dcterms:created xsi:type="dcterms:W3CDTF">1999-04-20T07:57:09Z</dcterms:created>
  <dcterms:modified xsi:type="dcterms:W3CDTF">2024-04-18T06:45:58Z</dcterms:modified>
  <cp:category/>
  <cp:version/>
  <cp:contentType/>
  <cp:contentStatus/>
</cp:coreProperties>
</file>